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14.xml" ContentType="application/vnd.openxmlformats-officedocument.drawingml.chartshapes+xml"/>
  <Override PartName="/xl/charts/chart5.xml" ContentType="application/vnd.openxmlformats-officedocument.drawingml.chart+xml"/>
  <Override PartName="/xl/charts/chart6.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927"/>
  <workbookPr defaultThemeVersion="124226"/>
  <mc:AlternateContent xmlns:mc="http://schemas.openxmlformats.org/markup-compatibility/2006">
    <mc:Choice Requires="x15">
      <x15ac:absPath xmlns:x15ac="http://schemas.microsoft.com/office/spreadsheetml/2010/11/ac" url="C:\Users\Usuario\Documents\Indicadores Hidricos\Sinigirh\"/>
    </mc:Choice>
  </mc:AlternateContent>
  <bookViews>
    <workbookView xWindow="-12" yWindow="-12" windowWidth="12000" windowHeight="9468" tabRatio="775" firstSheet="82" activeTab="93"/>
  </bookViews>
  <sheets>
    <sheet name="Presentación" sheetId="177" r:id="rId1"/>
    <sheet name="Introducción" sheetId="79" r:id="rId2"/>
    <sheet name="INDICE" sheetId="80" r:id="rId3"/>
    <sheet name="C1" sheetId="161" r:id="rId4"/>
    <sheet name="1.1.1.a.4" sheetId="167" r:id="rId5"/>
    <sheet name="M.1.1.1.a.4" sheetId="168" r:id="rId6"/>
    <sheet name="1.1.1.b.1" sheetId="169" r:id="rId7"/>
    <sheet name="M.1.1.1.b.1" sheetId="170" r:id="rId8"/>
    <sheet name="1.1.1.l.1" sheetId="171" r:id="rId9"/>
    <sheet name="M.1.1.1.l.1" sheetId="172" r:id="rId10"/>
    <sheet name="1.1.2.b.1" sheetId="162" r:id="rId11"/>
    <sheet name="M.1.1.2.b.1" sheetId="163" r:id="rId12"/>
    <sheet name="1.1.2.d.1." sheetId="164" r:id="rId13"/>
    <sheet name="M.1.1.2.d.1." sheetId="165" r:id="rId14"/>
    <sheet name="1.1.2.d.1" sheetId="173" r:id="rId15"/>
    <sheet name="M.1.1.2.d.1" sheetId="174" r:id="rId16"/>
    <sheet name="C2" sheetId="99" r:id="rId17"/>
    <sheet name="2.5.2.b.1" sheetId="81" r:id="rId18"/>
    <sheet name="M2.5.2.b.1" sheetId="82" r:id="rId19"/>
    <sheet name="2.5.2.c.1yd.1" sheetId="158" r:id="rId20"/>
    <sheet name="M.2.5.2.c.1" sheetId="159" r:id="rId21"/>
    <sheet name="M.2.5.2.d.1" sheetId="160" r:id="rId22"/>
    <sheet name="2.6.1.b.1" sheetId="175" r:id="rId23"/>
    <sheet name="M.2.6.1.b.1" sheetId="176" r:id="rId24"/>
    <sheet name="2.6.1.d.1" sheetId="11" r:id="rId25"/>
    <sheet name="M2.6.1.d.1" sheetId="102" r:id="rId26"/>
    <sheet name="2.6.2.a.1.a" sheetId="12" r:id="rId27"/>
    <sheet name="M2.6.2.a.1.a" sheetId="132" r:id="rId28"/>
    <sheet name="2.6.2.a.1.b" sheetId="14" r:id="rId29"/>
    <sheet name="M2.6.2.a.1.b" sheetId="104" r:id="rId30"/>
    <sheet name="2.6.2.e.1.a" sheetId="152" r:id="rId31"/>
    <sheet name="M2.6.2.e.1.a" sheetId="153" r:id="rId32"/>
    <sheet name="2.6.2.e.1.b" sheetId="154" r:id="rId33"/>
    <sheet name="M2.6.2.e.1.b" sheetId="155" r:id="rId34"/>
    <sheet name="2.6.2.e.1.c" sheetId="156" r:id="rId35"/>
    <sheet name="M2.6.2.e.1.c" sheetId="157" r:id="rId36"/>
    <sheet name="2.6.1.e.1.d" sheetId="129" r:id="rId37"/>
    <sheet name="M.2.6.1.e.1.d" sheetId="131" r:id="rId38"/>
    <sheet name="2.6.2.h.1.a" sheetId="124" r:id="rId39"/>
    <sheet name="M.2.6.1.h.1.a" sheetId="125" r:id="rId40"/>
    <sheet name="2.6.2.h.1.b" sheetId="126" r:id="rId41"/>
    <sheet name="M2.6.2.h.1.b" sheetId="148" r:id="rId42"/>
    <sheet name="2.6.2.h.1.c" sheetId="149" r:id="rId43"/>
    <sheet name="M2.6.2.h.1.c" sheetId="150" r:id="rId44"/>
    <sheet name="2.6.2.h.1.d" sheetId="56" r:id="rId45"/>
    <sheet name="M2.6.2.h.1.d" sheetId="98" r:id="rId46"/>
    <sheet name="2.6.2.h.1.e" sheetId="59" r:id="rId47"/>
    <sheet name="M2.6.2.h.1.e" sheetId="100" r:id="rId48"/>
    <sheet name="2.6.2.h.1.f" sheetId="87" r:id="rId49"/>
    <sheet name="M2.6.2.h.1.f" sheetId="88" r:id="rId50"/>
    <sheet name="2.6.2.h.1...." sheetId="179" r:id="rId51"/>
    <sheet name="M.2.6.2.h.1..." sheetId="178" r:id="rId52"/>
    <sheet name="2.6.2.h.1.g" sheetId="62" r:id="rId53"/>
    <sheet name="M2.6.2.h.1.g" sheetId="101" r:id="rId54"/>
    <sheet name="2.6.2.h.1.h" sheetId="89" r:id="rId55"/>
    <sheet name="M2.6.2.h.1.h" sheetId="90" r:id="rId56"/>
    <sheet name="2.6.2.l.1" sheetId="83" r:id="rId57"/>
    <sheet name="M2.6.2.l.1" sheetId="84" r:id="rId58"/>
    <sheet name="M2.6.2.m.1" sheetId="86" r:id="rId59"/>
    <sheet name="C3" sheetId="108" r:id="rId60"/>
    <sheet name="3.2.2.a.1-b.1" sheetId="145" r:id="rId61"/>
    <sheet name="M 3.2.2.a.1-b.1" sheetId="146" r:id="rId62"/>
    <sheet name="3.2.2.c.2" sheetId="13" r:id="rId63"/>
    <sheet name="M.3.2.2.c.2" sheetId="107" r:id="rId64"/>
    <sheet name="3.2.2.e.1" sheetId="91" r:id="rId65"/>
    <sheet name="M3.2.2.e.1" sheetId="92" r:id="rId66"/>
    <sheet name="3.2.2.e.2" sheetId="60" r:id="rId67"/>
    <sheet name="M3.2.2.e.2" sheetId="97" r:id="rId68"/>
    <sheet name="C4" sheetId="109" r:id="rId69"/>
    <sheet name="4.1.1.a.1" sheetId="71" r:id="rId70"/>
    <sheet name="M4.1.1.a.1" sheetId="111" r:id="rId71"/>
    <sheet name="4.1.2.b.1" sheetId="70" r:id="rId72"/>
    <sheet name="M.4.1.2.b.1" sheetId="110" r:id="rId73"/>
    <sheet name="C5" sheetId="106" r:id="rId74"/>
    <sheet name="5.1.1.a.1" sheetId="27" r:id="rId75"/>
    <sheet name="M5.1.1.a" sheetId="118" r:id="rId76"/>
    <sheet name="M5.1.1.b" sheetId="119" r:id="rId77"/>
    <sheet name="5.1.2.a" sheetId="93" r:id="rId78"/>
    <sheet name="M5.1.2.a" sheetId="94" r:id="rId79"/>
    <sheet name="5.1.2.a.1" sheetId="43" r:id="rId80"/>
    <sheet name="M5.1.2.a.1" sheetId="114" r:id="rId81"/>
    <sheet name="5.1.2.b.1" sheetId="45" r:id="rId82"/>
    <sheet name="M5.1.2.b.1" sheetId="113" r:id="rId83"/>
    <sheet name="5.1.2.b.1.b" sheetId="182" r:id="rId84"/>
    <sheet name="M.5.1.2.b.1.b" sheetId="183" r:id="rId85"/>
    <sheet name="5.1.2.1e.1" sheetId="180" r:id="rId86"/>
    <sheet name="M5.1.2.e.1." sheetId="181" r:id="rId87"/>
    <sheet name="5.1.3.a.1" sheetId="33" r:id="rId88"/>
    <sheet name="M5.1.3.a" sheetId="120" r:id="rId89"/>
    <sheet name="M5.1.3.c" sheetId="121" r:id="rId90"/>
    <sheet name="5.1.5.a.1" sheetId="28" r:id="rId91"/>
    <sheet name="M5.1.5.a" sheetId="122" r:id="rId92"/>
    <sheet name="5.2.2.a.3" sheetId="95" r:id="rId93"/>
    <sheet name="M5.2.2.a.3" sheetId="96" r:id="rId94"/>
  </sheets>
  <externalReferences>
    <externalReference r:id="rId95"/>
    <externalReference r:id="rId96"/>
    <externalReference r:id="rId97"/>
    <externalReference r:id="rId98"/>
    <externalReference r:id="rId99"/>
    <externalReference r:id="rId100"/>
    <externalReference r:id="rId101"/>
    <externalReference r:id="rId102"/>
    <externalReference r:id="rId103"/>
  </externalReferences>
  <definedNames>
    <definedName name="_01_Santa_Cruz_Carrillo">'[1]Lista General'!$J$3:$J$10</definedName>
    <definedName name="_xlnm._FilterDatabase" localSheetId="77" hidden="1">'5.1.2.a'!$B$11:$D$18</definedName>
    <definedName name="_ftn1" localSheetId="4">'1.1.1.a.4'!$B$41</definedName>
    <definedName name="_ftnref1" localSheetId="4">'1.1.1.a.4'!$B$7</definedName>
    <definedName name="_Toc462750153" localSheetId="22">'2.6.1.b.1'!$B$5</definedName>
    <definedName name="Abangares_507">'[1]Lista General'!$CC$3:$CC$6</definedName>
    <definedName name="ACAHN">'[1]Lista General'!$F$3:$F$6</definedName>
    <definedName name="ACAT">'[1]Lista General'!$E$3:$E$5</definedName>
    <definedName name="AccionDecomiso">'[1]Lista General'!$DL$3:$DL$5</definedName>
    <definedName name="ACCVC">'[1]Lista General'!$B$3:$B$9</definedName>
    <definedName name="ACG">'[1]Lista General'!$G$3:$G$4</definedName>
    <definedName name="ACLAC">'[1]Lista General'!$C$3:$C$6</definedName>
    <definedName name="ACLAP">'[1]Lista General'!$D$3:$D$7</definedName>
    <definedName name="ACMIC">'[1]Lista General'!$L$3</definedName>
    <definedName name="ACOPAC">'[1]Lista General'!$I$3:$I$7</definedName>
    <definedName name="ACOSA">'[1]Lista General'!$H$3:$H$6</definedName>
    <definedName name="Acosta_112">'[1]Lista General'!$AG$3:$AG$7</definedName>
    <definedName name="ACS">'[1]Lista General'!$A$3:$A$13</definedName>
    <definedName name="ACSD">'[2]Lista General'!$A$3:$A$13</definedName>
    <definedName name="ACT">'[1]Lista General'!$J$3:$J$9</definedName>
    <definedName name="ActEducAmb">'[1]Lista General'!$DV$3:$DV$30</definedName>
    <definedName name="ActividadControl">'[1]Lista General'!$DX$3:$DX$40</definedName>
    <definedName name="ActividadEgreso">'[1]Lista General'!$DK$3:$DK$6</definedName>
    <definedName name="ActividadesVoluntarios">'[1]Lista General'!$EO$3:$EO$11</definedName>
    <definedName name="ActividadIngreso">'[1]Lista General'!$DJ$3:$DJ$19</definedName>
    <definedName name="ACTO">'[1]Lista General'!$K$3:$K$4</definedName>
    <definedName name="Aguirre_606">'[1]Lista General'!$CM$3:$CM$5</definedName>
    <definedName name="Alajuela_200">'[1]Lista General'!$P$3:$P$17</definedName>
    <definedName name="Alajuela_201">'[1]Lista General'!$AP$3:$AP$14</definedName>
    <definedName name="Alajuelita_110">'[1]Lista General'!$AE$3:$AE$7</definedName>
    <definedName name="Alfaro_Ruiz_211">'[1]Lista General'!$AZ$3:$AZ$9</definedName>
    <definedName name="Alvarado_306">'[1]Lista General'!$BJ$3:$BJ$5</definedName>
    <definedName name="Aserri_106">'[1]Lista General'!$AA$3:$AA$8</definedName>
    <definedName name="ass" localSheetId="5">#REF!</definedName>
    <definedName name="ass" localSheetId="7">#REF!</definedName>
    <definedName name="ass" localSheetId="9">#REF!</definedName>
    <definedName name="ass" localSheetId="11">#REF!</definedName>
    <definedName name="ass" localSheetId="15">#REF!</definedName>
    <definedName name="ass" localSheetId="13">#REF!</definedName>
    <definedName name="ass" localSheetId="23">#REF!</definedName>
    <definedName name="ass">#REF!</definedName>
    <definedName name="AtaqueIncendio">'[1]Lista General'!$EQ$3:$EQ$6</definedName>
    <definedName name="Atenas_205">'[1]Lista General'!$AT$3:$AT$10</definedName>
    <definedName name="b">'[3]Lista General'!$DU$3:$DU$12</definedName>
    <definedName name="Bagaces_504">'[1]Lista General'!$BZ$3:$BZ$6</definedName>
    <definedName name="Barva_402">'[1]Lista General'!$BN$3:$BN$8</definedName>
    <definedName name="Belen_407">'[1]Lista General'!$BS$3:$BS$5</definedName>
    <definedName name="Buenos_Aires_603">'[1]Lista General'!$CJ$3:$CJ$11</definedName>
    <definedName name="Cañas_506">'[1]Lista General'!$CB$3:$CB$7</definedName>
    <definedName name="Carrillo_505">'[1]Lista General'!$CA$3:$CA$6</definedName>
    <definedName name="Cartago_300">'[1]Lista General'!$Q$3:$Q$10</definedName>
    <definedName name="Cartago_301">'[1]Lista General'!$BE$3:$BE$13</definedName>
    <definedName name="Cate_Aprovechamiento">'[1]Lista General'!$DD$3:$DD$10</definedName>
    <definedName name="Corredor_Biologico">'[1]Lista General'!$FC$3:$FC$39</definedName>
    <definedName name="Corredores_610">'[1]Lista General'!$CQ$3:$CQ$6</definedName>
    <definedName name="Coto_Brus_608">'[1]Lista General'!$CO$3:$CO$7</definedName>
    <definedName name="CreacionesAsp">'[1]Lista General'!$EB$3:$EB$6</definedName>
    <definedName name="Curridabat_118">'[1]Lista General'!$AM$3:$AM$6</definedName>
    <definedName name="Delitos_Ambientales">'[1]Lista General'!$EM$3:$EM$30</definedName>
    <definedName name="DenunInterpuesta">'[1]Lista General'!$DF$3:$DF$4</definedName>
    <definedName name="Desamparados_103">'[1]Lista General'!$X$3:$X$15</definedName>
    <definedName name="DestinoDecomiso">'[1]Lista General'!$EU$3:$EU$9</definedName>
    <definedName name="Dota_117">'[1]Lista General'!$AL$3:$AL$5</definedName>
    <definedName name="duda">'[4]Lista General'!$DX$3:$DX$43</definedName>
    <definedName name="EjeTematico">'[1]Lista General'!$DM$3:$DM$6</definedName>
    <definedName name="El_Guarco_308">'[1]Lista General'!$BL$3:$BL$6</definedName>
    <definedName name="Escazu_102">'[1]Lista General'!$W$3:$W$5</definedName>
    <definedName name="Esparza_602">'[1]Lista General'!$CI$3:$CI$7</definedName>
    <definedName name="Especialidad">'[1]Lista General'!$EY$3:$EY$34</definedName>
    <definedName name="especies_V7_1_31">'[1]Lista de Especies Forestales'!$A$2:$H$1406</definedName>
    <definedName name="especies_V7_31">'[1]Lista de Especies Forestales'!$C$2:$H$1406</definedName>
    <definedName name="Estado_Permiso">'[1]Lista General'!$DP$3:$DP$6</definedName>
    <definedName name="EstadoDecomiso">'[1]Lista General'!$EJ$3:$EJ$11</definedName>
    <definedName name="EstadoDenuncia">'[1]Lista General'!$DY$3:$DY$10</definedName>
    <definedName name="EstadoInfraestructura">'[1]Lista General'!$ET$3:$ET$7</definedName>
    <definedName name="EstadoVisado">'[1]Lista General'!$EX$3:$EX$6</definedName>
    <definedName name="Excel_BuiltIn_Print_Titles_1_1" localSheetId="30">#REF!</definedName>
    <definedName name="Excel_BuiltIn_Print_Titles_1_1" localSheetId="32">#REF!</definedName>
    <definedName name="Excel_BuiltIn_Print_Titles_1_1" localSheetId="42">#REF!</definedName>
    <definedName name="Excel_BuiltIn_Print_Titles_1_1" localSheetId="60">#REF!</definedName>
    <definedName name="Excel_BuiltIn_Print_Titles_1_1" localSheetId="61">#REF!</definedName>
    <definedName name="Excel_BuiltIn_Print_Titles_1_1" localSheetId="5">#REF!</definedName>
    <definedName name="Excel_BuiltIn_Print_Titles_1_1" localSheetId="7">#REF!</definedName>
    <definedName name="Excel_BuiltIn_Print_Titles_1_1" localSheetId="9">#REF!</definedName>
    <definedName name="Excel_BuiltIn_Print_Titles_1_1" localSheetId="11">#REF!</definedName>
    <definedName name="Excel_BuiltIn_Print_Titles_1_1" localSheetId="15">#REF!</definedName>
    <definedName name="Excel_BuiltIn_Print_Titles_1_1" localSheetId="13">#REF!</definedName>
    <definedName name="Excel_BuiltIn_Print_Titles_1_1" localSheetId="21">#REF!</definedName>
    <definedName name="Excel_BuiltIn_Print_Titles_1_1" localSheetId="23">#REF!</definedName>
    <definedName name="Excel_BuiltIn_Print_Titles_1_1" localSheetId="31">#REF!</definedName>
    <definedName name="Excel_BuiltIn_Print_Titles_1_1" localSheetId="33">#REF!</definedName>
    <definedName name="Excel_BuiltIn_Print_Titles_1_1" localSheetId="35">#REF!</definedName>
    <definedName name="Excel_BuiltIn_Print_Titles_1_1" localSheetId="41">#REF!</definedName>
    <definedName name="Excel_BuiltIn_Print_Titles_1_1" localSheetId="43">#REF!</definedName>
    <definedName name="Excel_BuiltIn_Print_Titles_1_1" localSheetId="0">#REF!</definedName>
    <definedName name="Excel_BuiltIn_Print_Titles_1_1">#REF!</definedName>
    <definedName name="Fincas_del_Estado">'[1]Lista General'!$FD$3:$FD$11</definedName>
    <definedName name="Fines_PM">'[1]Lista General'!$EA$3:$EA$5</definedName>
    <definedName name="Flores_408">'[1]Lista General'!$BT$3:$BT$5</definedName>
    <definedName name="FuenteFinanciamiento">'[1]Lista General'!$DU$3:$DU$13</definedName>
    <definedName name="Fuera_ASP">'[1]Lista General'!$FL$3</definedName>
    <definedName name="Garabito_611">'[1]Lista General'!$CR$3:$CR$4</definedName>
    <definedName name="Goicoechea_108">'[1]Lista General'!$AC$3:$AC$9</definedName>
    <definedName name="Golfito_607">'[1]Lista General'!$CN$3:$CN$5</definedName>
    <definedName name="Grecia_203">'[1]Lista General'!$AR$3:$AR$10</definedName>
    <definedName name="GrupoMeta">'[1]Lista General'!$DS$3:$DS$24</definedName>
    <definedName name="GruposApoyo">'[1]Lista General'!$EN$3:$EN$33</definedName>
    <definedName name="Guacimo_706">'[1]Lista General'!$CX$3:$CX$7</definedName>
    <definedName name="Guanacaste_500">'[1]Lista General'!$S$3:$S$13</definedName>
    <definedName name="Guatuso_215">'[1]Lista General'!$BD$3:$BD$5</definedName>
    <definedName name="hara">'[5]Lista General'!$DX$3:$DX$40</definedName>
    <definedName name="Heredia_400">'[1]Lista General'!$R$3:$R$12</definedName>
    <definedName name="Heredia_401">'[1]Lista General'!$BM$3:$BM$7</definedName>
    <definedName name="Hojancha_511">'[1]Lista General'!$CG$3:$CG$6</definedName>
    <definedName name="Humedal">'[1]Lista General'!$FE$3:$FE$17</definedName>
    <definedName name="Humedales_Sitio_Ramsar">'[1]Lista General'!$FF$3:$FF$13</definedName>
    <definedName name="InscripcionPropiedad">'[1]Lista General'!$EW$3:$EW$5</definedName>
    <definedName name="Jimenez_304">'[1]Lista General'!$BH$3:$BH$5</definedName>
    <definedName name="ko">'[6]Lista General'!$N$3:$N$9</definedName>
    <definedName name="kom">'[6]Lista General'!$DX$3:$DX$40</definedName>
    <definedName name="La_Cruz_510">'[1]Lista General'!$CF$3:$CF$6</definedName>
    <definedName name="La_Union_303">'[1]Lista General'!$BG$3:$BG$10</definedName>
    <definedName name="Leon_Cortes_120">'[1]Lista General'!$AO$3:$AO$8</definedName>
    <definedName name="Liberia_501">'[1]Lista General'!$BW$3:$BW$7</definedName>
    <definedName name="Limon_700">'[1]Lista General'!$U$3:$U$8</definedName>
    <definedName name="Limon_701">'[1]Lista General'!$CS$3:$CS$6</definedName>
    <definedName name="Los_Chiles_214">'[1]Lista General'!$BC$3:$BC$6</definedName>
    <definedName name="MaterialEducativo">'[1]Lista General'!$DT$3:$DT$24</definedName>
    <definedName name="Matina_705">'[1]Lista General'!$CW$3:$CW$5</definedName>
    <definedName name="Meses">'[1]Lista General'!$CZ$3:$CZ$14</definedName>
    <definedName name="ModalidadCurso">'[1]Lista General'!$DG$3:$DG$5</definedName>
    <definedName name="Montes_Oca_115">'[1]Lista General'!$AJ$3:$AJ$6</definedName>
    <definedName name="Montes_Oro_604">'[1]Lista General'!$CK$3:$CK$5</definedName>
    <definedName name="Mora_107">'[1]Lista General'!$AB$3:$AB$7</definedName>
    <definedName name="Moravia_114">'[1]Lista General'!$AI$3:$AI$5</definedName>
    <definedName name="Nandayure_509">'[1]Lista General'!$CE$3:$CE$8</definedName>
    <definedName name="Naranjo_206">'[1]Lista General'!$AU$3:$AU$9</definedName>
    <definedName name="neeede">'[7]Lista General'!$EN$3:$EN$33</definedName>
    <definedName name="Nicoya_502">'[1]Lista General'!$BX$3:$BX$9</definedName>
    <definedName name="Oreamuno_307">'[1]Lista General'!$BK$3:$BK$7</definedName>
    <definedName name="OrigenRecursosIncendios">'[1]Lista General'!$EP$3:$EP$7</definedName>
    <definedName name="Orotina_209">'[1]Lista General'!$AX$3:$AX$7</definedName>
    <definedName name="Osa_605">'[1]Lista General'!$CL$3:$CL$7</definedName>
    <definedName name="OtrasASP">'[1]Lista General'!$FM$3:$FM$6</definedName>
    <definedName name="Paises">'[1]Lista General'!$EL$3:$EL$42</definedName>
    <definedName name="Palmares_207">'[1]Lista General'!$AV$3:$AV$9</definedName>
    <definedName name="Paraiso_302">'[1]Lista General'!$BF$3:$BF$7</definedName>
    <definedName name="parque">'[8]Lista General'!$EC$3:$EC$8</definedName>
    <definedName name="Parque_Nacional">'[1]Lista General'!$FH$3:$FH$30</definedName>
    <definedName name="Parrita_609">'[1]Lista General'!$CP$3</definedName>
    <definedName name="Perez_Zeledon_119">'[1]Lista General'!$AN$3:$AN$13</definedName>
    <definedName name="PermisosUsoAsp">'[1]Lista General'!$EK$3:$EK$15</definedName>
    <definedName name="Poas_208">'[1]Lista General'!$AW$3:$AW$7</definedName>
    <definedName name="Pocosi_702">'[1]Lista General'!$CT$3:$CT$8</definedName>
    <definedName name="_xlnm.Print_Area" localSheetId="36">'2.6.1.e.1.d'!$A$1:$D$53</definedName>
    <definedName name="_xlnm.Print_Area" localSheetId="39">M.2.6.1.h.1.a!$B$3:$M$62</definedName>
    <definedName name="_xlnm.Print_Area" localSheetId="41">M2.6.2.h.1.b!$B$2:$M$62</definedName>
    <definedName name="_xlnm.Print_Area" localSheetId="43">M2.6.2.h.1.c!$B$2:$M$62</definedName>
    <definedName name="_xlnm.Print_Titles" localSheetId="30">'2.6.2.e.1.a'!$13:$14</definedName>
    <definedName name="provincias">'[1]Lista General'!$N$3:$N$9</definedName>
    <definedName name="Puntarenas_600">'[1]Lista General'!$T$3:$T$13</definedName>
    <definedName name="Puntarenas_601">'[1]Lista General'!$CH$3:$CH$18</definedName>
    <definedName name="Puriscal_104">'[1]Lista General'!$Y$3:$Y$11</definedName>
    <definedName name="Refugio_de_Fauna_Silvestre">'[1]Lista General'!$FJ$3:$FJ$81</definedName>
    <definedName name="Reserva_Biologica">'[1]Lista General'!$FB$3:$FB$10</definedName>
    <definedName name="Reserva_Forestal">'[1]Lista General'!$FI$3:$FI$13</definedName>
    <definedName name="Reserva_Natural_Absoluta">'[1]Lista General'!$FG$3:$FG$4</definedName>
    <definedName name="San_Carlos_210">'[1]Lista General'!$AY$3:$AY$15</definedName>
    <definedName name="San_Isidro_406">'[1]Lista General'!$BR$3:$BR$5</definedName>
    <definedName name="San_Jose_100">'[1]Lista General'!$O$3:$O$22</definedName>
    <definedName name="San_Jose_101">'[1]Lista General'!$V$3:$V$13</definedName>
    <definedName name="San_Mateo_204">'[1]Lista General'!$AS$3:$AS$5</definedName>
    <definedName name="San_Pablo_409">'[1]Lista General'!$BU$3</definedName>
    <definedName name="San_Rafael_405">'[1]Lista General'!$BQ$3:$BQ$7</definedName>
    <definedName name="San_Ramon_202">'[1]Lista General'!$AQ$3:$AQ$15</definedName>
    <definedName name="Santa_Ana_109">'[1]Lista General'!$AD$3:$AD$8</definedName>
    <definedName name="Santa_Barbara_404">'[1]Lista General'!$BP$3:$BP$8</definedName>
    <definedName name="Santa_Cruz_503">'[1]Lista General'!$BY$3:$BY$11</definedName>
    <definedName name="Sarapiqui_410">'[1]Lista General'!$BV$3:$BV$7</definedName>
    <definedName name="Sexo">'[1]Lista General'!$DI$3:$DI$4</definedName>
    <definedName name="silla">'[8]Lista General'!$N$3:$N$9</definedName>
    <definedName name="Siquirres_703">'[1]Lista General'!$CU$3:$CU$9</definedName>
    <definedName name="Sistema_Coord">'[1]Lista General'!$DA$3:$DA$4</definedName>
    <definedName name="Sto_Domingo_403">'[1]Lista General'!$BO$3:$BO$10</definedName>
    <definedName name="Talamanca_704">'[1]Lista General'!$CV$3:$CV$6</definedName>
    <definedName name="Tarrazu_105">'[1]Lista General'!$Z$3:$Z$5</definedName>
    <definedName name="TemaInvestigacion">'[1]Lista General'!$EG$3:$EG$34</definedName>
    <definedName name="Tibas_113">'[1]Lista General'!$AH$3:$AH$7</definedName>
    <definedName name="Tilaran_508">'[1]Lista General'!$CD$3:$CD$9</definedName>
    <definedName name="Tipo_Flora">'[1]Lista General'!$DN$3:$DN$16</definedName>
    <definedName name="Tipo_Manejo_VS">'[1]Lista General'!$DZ$3:$DZ$14</definedName>
    <definedName name="Tipo_Permiso_Caza">'[1]Lista General'!$DO$3:$DO$15</definedName>
    <definedName name="TipoAdquisicion">'[1]Lista General'!$DR$3:$DR$10</definedName>
    <definedName name="TipoCapacitacion">'[1]Lista General'!$DH$3:$DH$9</definedName>
    <definedName name="TipoConstruccion">'[1]Lista General'!$EC$3:$EC$8</definedName>
    <definedName name="TipoDecomiso">'[1]Lista General'!$EE$3:$EE$25</definedName>
    <definedName name="TipoIncendio">'[1]Lista General'!$ER$3:$ER$6</definedName>
    <definedName name="Tipos_Ley">'[1]Lista General'!$EI$3:$EI$16</definedName>
    <definedName name="Tipos_VS">'[1]Lista General'!$EH$3:$EH$11</definedName>
    <definedName name="TiposAserradero">'[1]Lista General'!$EF$3:$EF$8</definedName>
    <definedName name="TiposASP">'[1]Lista General'!$FA$3:$FA$14</definedName>
    <definedName name="TiposInfraestructura">'[1]Lista General'!$ED$3:$ED$37</definedName>
    <definedName name="TipoTenencia">'[1]Lista General'!$DQ$3:$DQ$7</definedName>
    <definedName name="TipoTramite">'[1]Lista General'!$DC$3:$DC$6</definedName>
    <definedName name="TipoUsoSuelo">'[1]Lista General'!$EV$3:$EV$9</definedName>
    <definedName name="TipoZona">'[1]Lista General'!$DE$3:$DE$4</definedName>
    <definedName name="Turrialba_305">'[1]Lista General'!$BI$3:$BI$14</definedName>
    <definedName name="Turrubares_116">'[1]Lista General'!$AK$3:$AK$7</definedName>
    <definedName name="UnidadMedida">'[1]Lista General'!$DB$3:$DB$16</definedName>
    <definedName name="Upala_213">'[1]Lista General'!$BB$3:$BB$9</definedName>
    <definedName name="Valverde_V_212">'[1]Lista General'!$BA$3:$BA$7</definedName>
    <definedName name="Vazquez_C_111">'[1]Lista General'!$AF$3:$AF$7</definedName>
    <definedName name="VegetacionAfectada">'[1]Lista General'!$ES$3:$ES$16</definedName>
    <definedName name="x">'[3]Lista General'!$ET$3:$ET$7</definedName>
    <definedName name="Z_96FF6263_3D8D_11D5_BFF7_4854E86C2A33_.wvu.Cols" localSheetId="30" hidden="1">'2.6.2.e.1.a'!$S:$IV</definedName>
    <definedName name="Z_96FF6263_3D8D_11D5_BFF7_4854E86C2A33_.wvu.Rows" localSheetId="30" hidden="1">'2.6.2.e.1.a'!$97:$65408,'2.6.2.e.1.a'!$27:$96</definedName>
    <definedName name="Zona_Protectora">'[1]Lista General'!$FK$3:$FK$34</definedName>
  </definedNames>
  <calcPr calcId="162913"/>
</workbook>
</file>

<file path=xl/calcChain.xml><?xml version="1.0" encoding="utf-8"?>
<calcChain xmlns="http://schemas.openxmlformats.org/spreadsheetml/2006/main">
  <c r="K28" i="180" l="1"/>
  <c r="J28" i="180"/>
  <c r="I28" i="180"/>
  <c r="H28" i="180"/>
  <c r="G28" i="180"/>
  <c r="F28" i="180"/>
  <c r="E28" i="180"/>
  <c r="D28" i="180"/>
  <c r="C28" i="180"/>
  <c r="K16" i="180"/>
  <c r="J16" i="180"/>
  <c r="I16" i="180"/>
  <c r="H16" i="180"/>
  <c r="G16" i="180"/>
  <c r="F16" i="180"/>
  <c r="E16" i="180"/>
  <c r="D16" i="180"/>
  <c r="C16" i="180"/>
  <c r="M27" i="180" l="1"/>
  <c r="E29" i="28" l="1"/>
  <c r="G29" i="33"/>
  <c r="E29" i="33"/>
  <c r="K60" i="43"/>
  <c r="K61" i="43" s="1"/>
  <c r="J60" i="43"/>
  <c r="J61" i="43" s="1"/>
  <c r="I60" i="43"/>
  <c r="I61" i="43" s="1"/>
  <c r="H60" i="43"/>
  <c r="H61" i="43" s="1"/>
  <c r="G60" i="43"/>
  <c r="G61" i="43" s="1"/>
  <c r="F60" i="43"/>
  <c r="F61" i="43" s="1"/>
  <c r="E60" i="43"/>
  <c r="E61" i="43" s="1"/>
  <c r="D60" i="43"/>
  <c r="D61" i="43" s="1"/>
  <c r="C60" i="43"/>
  <c r="C61" i="43" s="1"/>
  <c r="K40" i="43"/>
  <c r="K41" i="43" s="1"/>
  <c r="J40" i="43"/>
  <c r="J41" i="43" s="1"/>
  <c r="I40" i="43"/>
  <c r="I41" i="43" s="1"/>
  <c r="H40" i="43"/>
  <c r="H41" i="43" s="1"/>
  <c r="G40" i="43"/>
  <c r="G41" i="43" s="1"/>
  <c r="F40" i="43"/>
  <c r="F41" i="43" s="1"/>
  <c r="E40" i="43"/>
  <c r="E41" i="43" s="1"/>
  <c r="D40" i="43"/>
  <c r="D41" i="43" s="1"/>
  <c r="C40" i="43"/>
  <c r="C41" i="43" s="1"/>
  <c r="H29" i="43"/>
  <c r="F29" i="43"/>
  <c r="D29" i="43"/>
  <c r="H28" i="43"/>
  <c r="F28" i="43"/>
  <c r="D28" i="43"/>
  <c r="H27" i="43"/>
  <c r="F27" i="43"/>
  <c r="D27" i="43"/>
  <c r="H26" i="43"/>
  <c r="F26" i="43"/>
  <c r="D26" i="43"/>
  <c r="H25" i="43"/>
  <c r="F25" i="43"/>
  <c r="D25" i="43"/>
  <c r="H24" i="43"/>
  <c r="F24" i="43"/>
  <c r="D24" i="43"/>
  <c r="H23" i="43"/>
  <c r="F23" i="43"/>
  <c r="D23" i="43"/>
  <c r="H20" i="43"/>
  <c r="F20" i="43"/>
  <c r="D20" i="43"/>
  <c r="H19" i="43"/>
  <c r="F19" i="43"/>
  <c r="D19" i="43"/>
  <c r="H18" i="43"/>
  <c r="F18" i="43"/>
  <c r="D18" i="43"/>
  <c r="H17" i="43"/>
  <c r="F17" i="43"/>
  <c r="D17" i="43"/>
  <c r="H16" i="43"/>
  <c r="F16" i="43"/>
  <c r="D16" i="43"/>
  <c r="H15" i="43"/>
  <c r="F15" i="43"/>
  <c r="D15" i="43"/>
  <c r="H14" i="43"/>
  <c r="F14" i="43"/>
  <c r="D14" i="43"/>
  <c r="D139" i="93"/>
  <c r="D140" i="93"/>
  <c r="D141" i="93"/>
  <c r="D142" i="93"/>
  <c r="D143" i="93"/>
  <c r="D144" i="93"/>
  <c r="D145" i="93"/>
  <c r="D138" i="93"/>
  <c r="D12" i="93"/>
  <c r="D13" i="93"/>
  <c r="D14" i="93"/>
  <c r="D15" i="93"/>
  <c r="D16" i="93"/>
  <c r="D17" i="93"/>
  <c r="D18" i="93"/>
  <c r="D19" i="93"/>
  <c r="D20" i="93"/>
  <c r="D21" i="93"/>
  <c r="D22" i="93"/>
  <c r="D23" i="93"/>
  <c r="D24" i="93"/>
  <c r="D25" i="93"/>
  <c r="D26" i="93"/>
  <c r="D27" i="93"/>
  <c r="D28" i="93"/>
  <c r="D29" i="93"/>
  <c r="D30" i="93"/>
  <c r="D31" i="93"/>
  <c r="D32" i="93"/>
  <c r="D33" i="93"/>
  <c r="D34" i="93"/>
  <c r="D35" i="93"/>
  <c r="D36" i="93"/>
  <c r="D37" i="93"/>
  <c r="D38" i="93"/>
  <c r="D39" i="93"/>
  <c r="D40" i="93"/>
  <c r="D41" i="93"/>
  <c r="D42" i="93"/>
  <c r="D43" i="93"/>
  <c r="D44" i="93"/>
  <c r="D45" i="93"/>
  <c r="D46" i="93"/>
  <c r="D47" i="93"/>
  <c r="D48" i="93"/>
  <c r="D49" i="93"/>
  <c r="D50" i="93"/>
  <c r="D51" i="93"/>
  <c r="D52" i="93"/>
  <c r="D53" i="93"/>
  <c r="D54" i="93"/>
  <c r="D55" i="93"/>
  <c r="D56" i="93"/>
  <c r="D57" i="93"/>
  <c r="D58" i="93"/>
  <c r="D59" i="93"/>
  <c r="D60" i="93"/>
  <c r="D61" i="93"/>
  <c r="D62" i="93"/>
  <c r="D63" i="93"/>
  <c r="D64" i="93"/>
  <c r="D65" i="93"/>
  <c r="D66" i="93"/>
  <c r="D67" i="93"/>
  <c r="D68" i="93"/>
  <c r="D69" i="93"/>
  <c r="D70" i="93"/>
  <c r="D71" i="93"/>
  <c r="D72" i="93"/>
  <c r="D73" i="93"/>
  <c r="D74" i="93"/>
  <c r="D75" i="93"/>
  <c r="D76" i="93"/>
  <c r="D77" i="93"/>
  <c r="D78" i="93"/>
  <c r="D79" i="93"/>
  <c r="D80" i="93"/>
  <c r="D81" i="93"/>
  <c r="D82" i="93"/>
  <c r="D83" i="93"/>
  <c r="D84" i="93"/>
  <c r="D85" i="93"/>
  <c r="D86" i="93"/>
  <c r="D87" i="93"/>
  <c r="D88" i="93"/>
  <c r="D89" i="93"/>
  <c r="D90" i="93"/>
  <c r="D91" i="93"/>
  <c r="D92" i="93"/>
  <c r="D93" i="93"/>
  <c r="D94" i="93"/>
  <c r="D95" i="93"/>
  <c r="D96" i="93"/>
  <c r="D97" i="93"/>
  <c r="D98" i="93"/>
  <c r="D99" i="93"/>
  <c r="D100" i="93"/>
  <c r="D101" i="93"/>
  <c r="D102" i="93"/>
  <c r="D103" i="93"/>
  <c r="D104" i="93"/>
  <c r="D105" i="93"/>
  <c r="D106" i="93"/>
  <c r="D107" i="93"/>
  <c r="D108" i="93"/>
  <c r="D109" i="93"/>
  <c r="D110" i="93"/>
  <c r="D111" i="93"/>
  <c r="D112" i="93"/>
  <c r="D113" i="93"/>
  <c r="D114" i="93"/>
  <c r="D115" i="93"/>
  <c r="D116" i="93"/>
  <c r="D117" i="93"/>
  <c r="D118" i="93"/>
  <c r="D119" i="93"/>
  <c r="D120" i="93"/>
  <c r="D121" i="93"/>
  <c r="D122" i="93"/>
  <c r="D123" i="93"/>
  <c r="D124" i="93"/>
  <c r="D125" i="93"/>
  <c r="D126" i="93"/>
  <c r="D127" i="93"/>
  <c r="D128" i="93"/>
  <c r="D129" i="93"/>
  <c r="D130" i="93"/>
  <c r="D131" i="93"/>
  <c r="D132" i="93"/>
  <c r="D133" i="93"/>
  <c r="D134" i="93"/>
  <c r="D135" i="93"/>
  <c r="D136" i="93"/>
  <c r="D137" i="93"/>
  <c r="C28" i="27" l="1"/>
  <c r="J26" i="14" l="1"/>
  <c r="I26" i="14"/>
  <c r="H26" i="14"/>
  <c r="G26" i="14"/>
  <c r="F26" i="14"/>
  <c r="E26" i="14"/>
  <c r="D26" i="14"/>
  <c r="C26" i="14"/>
  <c r="M52" i="12"/>
  <c r="L52" i="12"/>
  <c r="K52" i="12"/>
  <c r="J52" i="12"/>
  <c r="I52" i="12"/>
  <c r="H52" i="12"/>
  <c r="G52" i="12"/>
  <c r="F52" i="12"/>
  <c r="E52" i="12"/>
  <c r="D52" i="12"/>
  <c r="C52" i="12"/>
  <c r="M47" i="12"/>
  <c r="L47" i="12"/>
  <c r="K47" i="12"/>
  <c r="J47" i="12"/>
  <c r="I47" i="12"/>
  <c r="H47" i="12"/>
  <c r="G47" i="12"/>
  <c r="F47" i="12"/>
  <c r="E47" i="12"/>
  <c r="D47" i="12"/>
  <c r="C47" i="12"/>
  <c r="M44" i="12"/>
  <c r="L44" i="12"/>
  <c r="K44" i="12"/>
  <c r="J44" i="12"/>
  <c r="I44" i="12"/>
  <c r="H44" i="12"/>
  <c r="G44" i="12"/>
  <c r="F44" i="12"/>
  <c r="E44" i="12"/>
  <c r="D44" i="12"/>
  <c r="C44" i="12"/>
  <c r="M38" i="12"/>
  <c r="L38" i="12"/>
  <c r="K38" i="12"/>
  <c r="J38" i="12"/>
  <c r="I38" i="12"/>
  <c r="H38" i="12"/>
  <c r="G38" i="12"/>
  <c r="F38" i="12"/>
  <c r="E38" i="12"/>
  <c r="D38" i="12"/>
  <c r="C38" i="12"/>
  <c r="M33" i="12"/>
  <c r="L33" i="12"/>
  <c r="K33" i="12"/>
  <c r="J33" i="12"/>
  <c r="I33" i="12"/>
  <c r="H33" i="12"/>
  <c r="G33" i="12"/>
  <c r="F33" i="12"/>
  <c r="E33" i="12"/>
  <c r="D33" i="12"/>
  <c r="C33" i="12"/>
  <c r="M30" i="12"/>
  <c r="L30" i="12"/>
  <c r="K30" i="12"/>
  <c r="J30" i="12"/>
  <c r="I30" i="12"/>
  <c r="H30" i="12"/>
  <c r="G30" i="12"/>
  <c r="F30" i="12"/>
  <c r="E30" i="12"/>
  <c r="D30" i="12"/>
  <c r="C30" i="12"/>
  <c r="M24" i="12"/>
  <c r="L24" i="12"/>
  <c r="K24" i="12"/>
  <c r="J24" i="12"/>
  <c r="I24" i="12"/>
  <c r="H24" i="12"/>
  <c r="G24" i="12"/>
  <c r="F24" i="12"/>
  <c r="E24" i="12"/>
  <c r="D24" i="12"/>
  <c r="C24" i="12"/>
  <c r="M19" i="12"/>
  <c r="L19" i="12"/>
  <c r="K19" i="12"/>
  <c r="J19" i="12"/>
  <c r="I19" i="12"/>
  <c r="H19" i="12"/>
  <c r="G19" i="12"/>
  <c r="F19" i="12"/>
  <c r="E19" i="12"/>
  <c r="D19" i="12"/>
  <c r="C19" i="12"/>
  <c r="M16" i="12"/>
  <c r="L16" i="12"/>
  <c r="K16" i="12"/>
  <c r="J16" i="12"/>
  <c r="I16" i="12"/>
  <c r="H16" i="12"/>
  <c r="G16" i="12"/>
  <c r="F16" i="12"/>
  <c r="E16" i="12"/>
  <c r="D16" i="12"/>
  <c r="C16" i="12"/>
  <c r="J373" i="156" l="1"/>
  <c r="I373" i="156"/>
  <c r="H373" i="156"/>
  <c r="G373" i="156"/>
  <c r="F373" i="156"/>
  <c r="J231" i="156"/>
  <c r="I231" i="156"/>
  <c r="H231" i="156"/>
  <c r="G231" i="156"/>
  <c r="F231" i="156"/>
  <c r="J70" i="156"/>
  <c r="I70" i="156"/>
  <c r="H70" i="156"/>
  <c r="G70" i="156"/>
  <c r="F70" i="156"/>
  <c r="Q25" i="152"/>
  <c r="R25" i="152" s="1"/>
  <c r="Q24" i="152"/>
  <c r="R24" i="152" s="1"/>
  <c r="Q23" i="152"/>
  <c r="R23" i="152" s="1"/>
  <c r="Q22" i="152"/>
  <c r="R22" i="152" s="1"/>
  <c r="Q21" i="152"/>
  <c r="R21" i="152" s="1"/>
  <c r="Q20" i="152"/>
  <c r="R20" i="152" s="1"/>
  <c r="Q19" i="152"/>
  <c r="R19" i="152" s="1"/>
  <c r="Q17" i="152"/>
  <c r="R17" i="152" s="1"/>
  <c r="Q16" i="152"/>
  <c r="R16" i="152" s="1"/>
  <c r="F25" i="126" l="1"/>
  <c r="O14" i="149" l="1"/>
  <c r="N14" i="149"/>
  <c r="M14" i="149"/>
  <c r="L14" i="149"/>
  <c r="K14" i="149"/>
  <c r="J14" i="149"/>
  <c r="I14" i="149"/>
  <c r="H14" i="149"/>
  <c r="G14" i="149"/>
  <c r="F14" i="149"/>
  <c r="E14" i="149"/>
  <c r="C14" i="149"/>
  <c r="D14" i="149"/>
  <c r="P16" i="149"/>
  <c r="P14" i="149" s="1"/>
  <c r="F17" i="126" l="1"/>
  <c r="F14" i="126"/>
  <c r="D14" i="129" l="1"/>
  <c r="E18" i="33" l="1"/>
  <c r="E17" i="33"/>
  <c r="E16" i="33"/>
  <c r="D23" i="129" l="1"/>
  <c r="D22" i="129"/>
  <c r="D21" i="129"/>
  <c r="D20" i="129"/>
  <c r="D19" i="129"/>
  <c r="D18" i="129"/>
  <c r="D17" i="129"/>
  <c r="D16" i="129"/>
  <c r="D15" i="129"/>
  <c r="F24" i="126" l="1"/>
  <c r="F23" i="126"/>
  <c r="F22" i="126"/>
  <c r="F21" i="126"/>
  <c r="F20" i="126"/>
  <c r="F19" i="126"/>
  <c r="F18" i="126"/>
  <c r="F16" i="126"/>
  <c r="F15" i="126"/>
  <c r="F25" i="124"/>
  <c r="H25" i="124" s="1"/>
  <c r="F24" i="124"/>
  <c r="H24" i="124" s="1"/>
  <c r="F23" i="124"/>
  <c r="H23" i="124" s="1"/>
  <c r="H22" i="124"/>
  <c r="H21" i="124"/>
  <c r="H20" i="124"/>
  <c r="H19" i="124"/>
  <c r="H18" i="124"/>
  <c r="H17" i="124"/>
  <c r="H16" i="124"/>
  <c r="H15" i="124"/>
  <c r="H14" i="124"/>
  <c r="E14" i="28" l="1"/>
  <c r="E15" i="28"/>
  <c r="E16" i="28"/>
  <c r="E17" i="28"/>
  <c r="E18" i="28"/>
  <c r="E19" i="28"/>
  <c r="E20" i="28"/>
  <c r="E21" i="28"/>
  <c r="E22" i="28"/>
  <c r="E23" i="28"/>
  <c r="E24" i="28"/>
  <c r="E25" i="28"/>
  <c r="E26" i="28"/>
  <c r="E27" i="28"/>
  <c r="E28" i="28"/>
  <c r="G26" i="27"/>
  <c r="G25" i="27"/>
  <c r="G24" i="27"/>
  <c r="G23" i="27"/>
  <c r="G22" i="27"/>
  <c r="G21" i="27"/>
  <c r="G20" i="27"/>
  <c r="G19" i="27"/>
  <c r="G18" i="27"/>
  <c r="G17" i="27"/>
  <c r="G16" i="27"/>
  <c r="G15" i="27"/>
  <c r="G14" i="27"/>
  <c r="G13" i="27"/>
  <c r="G27" i="27"/>
  <c r="E13" i="27"/>
  <c r="E14" i="27"/>
  <c r="E15" i="27"/>
  <c r="E16" i="27"/>
  <c r="E17" i="27"/>
  <c r="E18" i="27"/>
  <c r="E19" i="27"/>
  <c r="E20" i="27"/>
  <c r="E21" i="27"/>
  <c r="E22" i="27"/>
  <c r="E23" i="27"/>
  <c r="E24" i="27"/>
  <c r="E25" i="27"/>
  <c r="E26" i="27"/>
  <c r="E27" i="27"/>
  <c r="M18" i="89"/>
  <c r="K18" i="89"/>
  <c r="I18" i="89"/>
  <c r="G18" i="89"/>
  <c r="E18" i="89"/>
  <c r="M17" i="89"/>
  <c r="K17" i="89"/>
  <c r="I17" i="89"/>
  <c r="G17" i="89"/>
  <c r="E17" i="89"/>
  <c r="M16" i="89"/>
  <c r="K16" i="89"/>
  <c r="I16" i="89"/>
  <c r="G16" i="89"/>
  <c r="E16" i="89"/>
  <c r="M14" i="89"/>
  <c r="K14" i="89"/>
  <c r="I14" i="89"/>
  <c r="G14" i="89"/>
  <c r="E14" i="89"/>
  <c r="E14" i="71"/>
  <c r="C14" i="71"/>
  <c r="C13" i="71" s="1"/>
  <c r="D13" i="71" s="1"/>
  <c r="I35" i="45"/>
  <c r="I34" i="45" s="1"/>
  <c r="H35" i="45"/>
  <c r="H34" i="45" s="1"/>
  <c r="G35" i="45"/>
  <c r="G34" i="45" s="1"/>
  <c r="F35" i="45"/>
  <c r="F34" i="45" s="1"/>
  <c r="E35" i="45"/>
  <c r="E34" i="45" s="1"/>
  <c r="D35" i="45"/>
  <c r="D34" i="45" s="1"/>
  <c r="D15" i="71" l="1"/>
  <c r="D18" i="71"/>
  <c r="D14" i="71"/>
  <c r="D17" i="71"/>
  <c r="D16" i="71"/>
  <c r="E13" i="71"/>
  <c r="F14" i="71" l="1"/>
  <c r="F18" i="71"/>
  <c r="F15" i="71"/>
  <c r="F17" i="71"/>
  <c r="F13" i="71"/>
  <c r="F16" i="71"/>
</calcChain>
</file>

<file path=xl/sharedStrings.xml><?xml version="1.0" encoding="utf-8"?>
<sst xmlns="http://schemas.openxmlformats.org/spreadsheetml/2006/main" count="6553" uniqueCount="1752">
  <si>
    <t>Porcentaje</t>
  </si>
  <si>
    <t>Total</t>
  </si>
  <si>
    <t>TOTAL</t>
  </si>
  <si>
    <t>Año</t>
  </si>
  <si>
    <t>Unidades</t>
  </si>
  <si>
    <t>Kilos</t>
  </si>
  <si>
    <t>Dólares</t>
  </si>
  <si>
    <t>Absoluto</t>
  </si>
  <si>
    <t>Rural</t>
  </si>
  <si>
    <t>Urbano</t>
  </si>
  <si>
    <t>Número de plantas</t>
  </si>
  <si>
    <t>Número</t>
  </si>
  <si>
    <t>Agua de abastecimiento público</t>
  </si>
  <si>
    <r>
      <t>Autoabastecimiento y otros</t>
    </r>
    <r>
      <rPr>
        <b/>
        <u/>
        <sz val="10"/>
        <rFont val="Calibri"/>
        <family val="2"/>
        <scheme val="minor"/>
      </rPr>
      <t/>
    </r>
  </si>
  <si>
    <t>Urbana</t>
  </si>
  <si>
    <t>Año  / Sistema</t>
  </si>
  <si>
    <t>Indicador</t>
  </si>
  <si>
    <t>Número de defunciones</t>
  </si>
  <si>
    <t>Diarrea y gastroenteritis de presunto origen infeccioso</t>
  </si>
  <si>
    <t>Porcentaje de población conectada al agua de abastecimiento público</t>
  </si>
  <si>
    <t xml:space="preserve">Tipo de abastecimiento y sector </t>
  </si>
  <si>
    <t>(porcentaje)</t>
  </si>
  <si>
    <t>Fuente de extracción/Sector</t>
  </si>
  <si>
    <t>Plantas de tratamiento</t>
  </si>
  <si>
    <t>Tipo de abastecimiento de agua</t>
  </si>
  <si>
    <t>Viviendas</t>
  </si>
  <si>
    <t>Ocupantes</t>
  </si>
  <si>
    <t>Tubería dentro de vivienda</t>
  </si>
  <si>
    <t>Ignorado</t>
  </si>
  <si>
    <t>-</t>
  </si>
  <si>
    <t xml:space="preserve">No tiene agua por tubería </t>
  </si>
  <si>
    <t>Costa Rica</t>
  </si>
  <si>
    <t xml:space="preserve">Porcentaje </t>
  </si>
  <si>
    <t>(hectáreas)</t>
  </si>
  <si>
    <t>Cultivo</t>
  </si>
  <si>
    <t>Total de fincas</t>
  </si>
  <si>
    <t>Arroz</t>
  </si>
  <si>
    <t>Frijol</t>
  </si>
  <si>
    <t>Maíz</t>
  </si>
  <si>
    <t>Yuca</t>
  </si>
  <si>
    <t>Café</t>
  </si>
  <si>
    <t>Banano</t>
  </si>
  <si>
    <t>Piña</t>
  </si>
  <si>
    <t>Naranja</t>
  </si>
  <si>
    <t>Plátano</t>
  </si>
  <si>
    <t>Tipo de cultivo</t>
  </si>
  <si>
    <t>Anuales</t>
  </si>
  <si>
    <t>No utilizó</t>
  </si>
  <si>
    <t>Total Número de fincas</t>
  </si>
  <si>
    <t>Total general</t>
  </si>
  <si>
    <t>Permanentes</t>
  </si>
  <si>
    <t>Ornamentales</t>
  </si>
  <si>
    <t>Menos de 1 hectárea</t>
  </si>
  <si>
    <t>1 a menos de 2</t>
  </si>
  <si>
    <t>2 a menos de 3</t>
  </si>
  <si>
    <t>3 a menos de 4</t>
  </si>
  <si>
    <t>4 a menos de 5</t>
  </si>
  <si>
    <t>5 a menos de 10</t>
  </si>
  <si>
    <t>10 a menos de 20</t>
  </si>
  <si>
    <t>20 a menos de 50</t>
  </si>
  <si>
    <t>50 a menos de 100</t>
  </si>
  <si>
    <t>Fincas sin tierra</t>
  </si>
  <si>
    <t>Fincas con tierra</t>
  </si>
  <si>
    <t>100 a menos de 200</t>
  </si>
  <si>
    <t>200 a menos de 500</t>
  </si>
  <si>
    <t>500 y más</t>
  </si>
  <si>
    <t>Otro</t>
  </si>
  <si>
    <t>Drenajes artificiales</t>
  </si>
  <si>
    <t>Tratamiento de agua</t>
  </si>
  <si>
    <t>Pago por servicios ambientales (PSA)</t>
  </si>
  <si>
    <t>Campos empastados</t>
  </si>
  <si>
    <t>Laguna de oxidación</t>
  </si>
  <si>
    <t>Estanques de sedimentación</t>
  </si>
  <si>
    <t>Otra</t>
  </si>
  <si>
    <t>No las trata</t>
  </si>
  <si>
    <t>Acueducto</t>
  </si>
  <si>
    <t>Río o quebrada</t>
  </si>
  <si>
    <t>Naciente o manantial</t>
  </si>
  <si>
    <t>Pozo</t>
  </si>
  <si>
    <t>Proyecto de riego de SENARA</t>
  </si>
  <si>
    <t>Cosecha de agua</t>
  </si>
  <si>
    <t>Cosecha de agua (reservorio)</t>
  </si>
  <si>
    <t>Sistema de Riego</t>
  </si>
  <si>
    <t>Total de Fincas</t>
  </si>
  <si>
    <t>Aspersión</t>
  </si>
  <si>
    <t>Gravedad</t>
  </si>
  <si>
    <t>Goteo</t>
  </si>
  <si>
    <t>Palma Aceitera</t>
  </si>
  <si>
    <t>Caña de Azúcar</t>
  </si>
  <si>
    <t>Otros</t>
  </si>
  <si>
    <t>Costa Rica: Listado de eventos, tipología, registro, fecha y monto de las pérdidas, años 2011-2009</t>
  </si>
  <si>
    <t>Dólares 2006</t>
  </si>
  <si>
    <t xml:space="preserve">Evento </t>
  </si>
  <si>
    <t xml:space="preserve">Tipología </t>
  </si>
  <si>
    <t>Decreto o documento</t>
  </si>
  <si>
    <t>Mes</t>
  </si>
  <si>
    <t>Huracán Michelle</t>
  </si>
  <si>
    <t>Lluvias intensas</t>
  </si>
  <si>
    <t>Sismo de Parrita</t>
  </si>
  <si>
    <t xml:space="preserve">Paso de una onda tropical e influencia indirecta del huracán Rita </t>
  </si>
  <si>
    <t>Deslizamientos y flujos de lodo en la cuenca del río Juco, Orosi</t>
  </si>
  <si>
    <t>Deslizamientos y flujos de lodo en el distrito Río Azul, la Unión, Cartago</t>
  </si>
  <si>
    <t>Baja presión</t>
  </si>
  <si>
    <t>Incendio de empresa de productos químicos Holanda</t>
  </si>
  <si>
    <t>Lluvias intensas asociadas a onda tropical</t>
  </si>
  <si>
    <t>Sistema de Baja Presión</t>
  </si>
  <si>
    <t>Estado de emergencia en la Región Huetar Atlántica por impacto del Dengue</t>
  </si>
  <si>
    <t>Onda Tropical</t>
  </si>
  <si>
    <t>Tormenta Tropical Alma</t>
  </si>
  <si>
    <t>Tormenta Tropical Gustav y Hanna</t>
  </si>
  <si>
    <t>Depresión Tropical</t>
  </si>
  <si>
    <t>Inundaciones Vertiente Caribe, por interacción de una alta y baja presión</t>
  </si>
  <si>
    <t>Terremoto de Cinchona</t>
  </si>
  <si>
    <t>Hidrometeorológico</t>
  </si>
  <si>
    <t>Sismo</t>
  </si>
  <si>
    <t xml:space="preserve">Lluvias intensas  </t>
  </si>
  <si>
    <t>Tecnológico</t>
  </si>
  <si>
    <t>Socio Natural de tipo Sanitaria</t>
  </si>
  <si>
    <t>Noviembre</t>
  </si>
  <si>
    <t xml:space="preserve">Mayo </t>
  </si>
  <si>
    <t>Agosto</t>
  </si>
  <si>
    <t>Diciembre</t>
  </si>
  <si>
    <t>Enero</t>
  </si>
  <si>
    <t>Setiembre</t>
  </si>
  <si>
    <t>Junio</t>
  </si>
  <si>
    <t>Octubre</t>
  </si>
  <si>
    <t>Noviembre - Diciembre</t>
  </si>
  <si>
    <t>Febrero</t>
  </si>
  <si>
    <t>Costa Rica: Tipología de eventos y su participación absoluta y relativa en las pérdidas globales, años 1988-2009</t>
  </si>
  <si>
    <t>Tipología de eventos</t>
  </si>
  <si>
    <t xml:space="preserve">Numero de eventos </t>
  </si>
  <si>
    <t>Hidrometereológicos</t>
  </si>
  <si>
    <t>Exceso de precipitaciones</t>
  </si>
  <si>
    <t>Sequía</t>
  </si>
  <si>
    <t>Tamaño de la finca</t>
  </si>
  <si>
    <t xml:space="preserve">Nota:  El volumen estimado de agua extraída se calculó a partir del Registro Nacional de las concesiones de agua desde la Dirección de Agua del MINAE  La serie incluye sólo la extracción legalmente autorizada, por lo tanto, hay una cantidad significativa de agua extraída sin controles oficiales y que no está incluida en esta serie, por lo que estos datos deben analizarse con cautela </t>
  </si>
  <si>
    <t>Nota: Únicamente incluye plantas de tratamiento del Instituto Costarricense de Acueductos y Alcantarillados.</t>
  </si>
  <si>
    <t>Años</t>
  </si>
  <si>
    <r>
      <t>Acueducto, empresa o cooperativa</t>
    </r>
    <r>
      <rPr>
        <b/>
        <vertAlign val="superscript"/>
        <sz val="10"/>
        <color rgb="FF000000"/>
        <rFont val="Arial"/>
        <family val="2"/>
      </rPr>
      <t>1/</t>
    </r>
  </si>
  <si>
    <r>
      <t>Otro</t>
    </r>
    <r>
      <rPr>
        <b/>
        <vertAlign val="superscript"/>
        <sz val="10"/>
        <color rgb="FF000000"/>
        <rFont val="Arial"/>
        <family val="2"/>
      </rPr>
      <t>2/</t>
    </r>
  </si>
  <si>
    <r>
      <rPr>
        <vertAlign val="superscript"/>
        <sz val="10"/>
        <color rgb="FF000000"/>
        <rFont val="Arial"/>
        <family val="2"/>
      </rPr>
      <t>1/</t>
    </r>
    <r>
      <rPr>
        <sz val="10"/>
        <color rgb="FF000000"/>
        <rFont val="Arial"/>
        <family val="2"/>
      </rPr>
      <t xml:space="preserve"> Incluye la población que se abastece de agua por medio de un acueducto (Ay A, municipal o rural) o por medio de una empresa o una cooperativa.</t>
    </r>
  </si>
  <si>
    <r>
      <rPr>
        <vertAlign val="superscript"/>
        <sz val="10"/>
        <color rgb="FF000000"/>
        <rFont val="Arial"/>
        <family val="2"/>
      </rPr>
      <t>2/</t>
    </r>
    <r>
      <rPr>
        <sz val="10"/>
        <color rgb="FF000000"/>
        <rFont val="Arial"/>
        <family val="2"/>
      </rPr>
      <t xml:space="preserve"> Incluye la población que se abastece de agua por medio de un río, una quebrada, una naciente, un pozo, lluvia u otro.</t>
    </r>
  </si>
  <si>
    <t xml:space="preserve"> Porcentaje de eventos</t>
  </si>
  <si>
    <r>
      <t>Capacidad de diseño de DBO</t>
    </r>
    <r>
      <rPr>
        <vertAlign val="subscript"/>
        <sz val="10"/>
        <rFont val="Arial"/>
        <family val="2"/>
      </rPr>
      <t xml:space="preserve">5 </t>
    </r>
  </si>
  <si>
    <r>
      <t>Carga entrante de DBO</t>
    </r>
    <r>
      <rPr>
        <vertAlign val="subscript"/>
        <sz val="10"/>
        <rFont val="Arial"/>
        <family val="2"/>
      </rPr>
      <t>5</t>
    </r>
  </si>
  <si>
    <r>
      <t>Efluente de  DBO</t>
    </r>
    <r>
      <rPr>
        <vertAlign val="subscript"/>
        <sz val="10"/>
        <rFont val="Arial"/>
        <family val="2"/>
      </rPr>
      <t>5</t>
    </r>
  </si>
  <si>
    <t>INICIO</t>
  </si>
  <si>
    <t>INSTITUTO NACIONAL DE ESTADÍSTICA Y CENSOS</t>
  </si>
  <si>
    <t xml:space="preserve">De acuerdo con la Comisión Estadística de las Naciones Unidas (UNSD por sus siglas en inglés) , el Marco para el Desarrollo de las Estadísticas Ambientales (MDEA) es un marco conceptual y estadístico de usos múltiples, de carácter amplio e integrador dentro del ámbito de las estadísticas ambientales. El Marco ofrece una estructura organizadora que guía la compilación de estadísticas ambientales a nivel nacional. En él se reúnen datos de diversas fuentes y esferas temáticas pertinentes,  es de carácter  holístico,  y abarca  los aspectos del medio ambiente que son pertinentes para el análisis de políticas y la adopción de decisiones, pues es aplicable a temas  intersectoriales como el cambio climático. 
El Marco organiza las estadísticas ambientales de un modo simple y flexible en componentes, subcomponentes, temas estadísticos y estadísticas particulares, y utiliza un enfoque de niveles múltiples. A manera de detalle se muestran a continuación el detalle de los componentes y subcomponentes:
</t>
  </si>
  <si>
    <t>Componente 1: Condiciones y calidad ambiental</t>
  </si>
  <si>
    <t>Subcomponente 1.1: Condiciones físicas</t>
  </si>
  <si>
    <t>Subcomponente 1.2: Cobertura terrestre, ecosistemas y biodiversidad</t>
  </si>
  <si>
    <t>Componente 4: Eventos extremos</t>
  </si>
  <si>
    <t>Subcomponente 1.3: Calidad ambiental</t>
  </si>
  <si>
    <t>Subcomponente 4.1: Eventos naturales extremos y desastres naturales</t>
  </si>
  <si>
    <t>Subcomponente 4.2: Desastres tecnológicos</t>
  </si>
  <si>
    <t>Componente 2: Recursos ambientales y su uso</t>
  </si>
  <si>
    <t>Subcomponente 2.1: Recursos minerales no energéticos</t>
  </si>
  <si>
    <t>Componente 5: Asentamientos humanos y salud ambiental</t>
  </si>
  <si>
    <t>Subcomponente 2.2: Recursos energéticos</t>
  </si>
  <si>
    <t>Subcomponente 5.1: Asentamientos humanos</t>
  </si>
  <si>
    <t>Subcomponente 2.3: Tierra</t>
  </si>
  <si>
    <t>Subcomponente 5.2: Salud ambiental</t>
  </si>
  <si>
    <t>Subcomponente 2.4: Recursos del suelo</t>
  </si>
  <si>
    <t>Subcomponente 2.5: Recursos biológicos</t>
  </si>
  <si>
    <t>Componente 6: Protección ambiental, gestión y participación/acción ciudadana</t>
  </si>
  <si>
    <t>Subcomponente 2.6: Recursos hídricos</t>
  </si>
  <si>
    <t>Subcomponente 6.1: Protección ambiental y gestión de recursos naturales</t>
  </si>
  <si>
    <t>Subcomponente 6.2: Regulación y gobernanza ambiental</t>
  </si>
  <si>
    <t>Componente 3: Residuos</t>
  </si>
  <si>
    <t>Subcomponente 6.3: Preparación frente a eventos extremos y gestión de desastres</t>
  </si>
  <si>
    <t>Subcomponente 3.1: Emisiones al aire y atmósfera</t>
  </si>
  <si>
    <t>Subcomponente 6.4: Información y conciencia ambiental</t>
  </si>
  <si>
    <t>Subcomponente 3.2: Generación y gestión de las aguas residuales</t>
  </si>
  <si>
    <t>Subcomponente 3.3: Generación y gestión de desechos</t>
  </si>
  <si>
    <t>Subcomponente 3.4: Aplicación de bioquímicos</t>
  </si>
  <si>
    <t xml:space="preserve">NOTA ACLARATORIA: </t>
  </si>
  <si>
    <t>La información fuente Encuesta de Hogares de Propósitos Múltiples que comprende el periodo de  1987-2009, no es comparable con la información de Encuesta Nacional de Hogares 2010-2015; por sus diferencias metodológicas. Además, en la ejecución de la ENAHO 2014 se incluyeron cambios metodológicos que inciden principalmente en las estimaciones de la población por zona y región de planificación . Estas modificaciones responden a procesos estadísticamente utilizados de ajuste poblacional como resultado de la elaboración de los Censos Nacionales de Población y Vivienda efectuados en el año 2011.</t>
  </si>
  <si>
    <t>Regresar</t>
  </si>
  <si>
    <t>ÁREAS TEMÁTICAS:</t>
  </si>
  <si>
    <t>Componente 2: Recursos ambientales y su utilización</t>
  </si>
  <si>
    <t xml:space="preserve">Componente 3: Emisiones, residuos y desechos </t>
  </si>
  <si>
    <t>Componente 5: Hábitat humano y salud ambiental</t>
  </si>
  <si>
    <t>REGRESAR</t>
  </si>
  <si>
    <t>Ver Metadato</t>
  </si>
  <si>
    <t>Tópico 2.5.2: Recursos acuáticos y su uso</t>
  </si>
  <si>
    <t xml:space="preserve">Provincia </t>
  </si>
  <si>
    <t>Extensión total espejo de agua</t>
  </si>
  <si>
    <t>Tilapia</t>
  </si>
  <si>
    <t>Trucha</t>
  </si>
  <si>
    <t>Camarón</t>
  </si>
  <si>
    <t>Estanques de tierra</t>
  </si>
  <si>
    <t>Estanques de concreto</t>
  </si>
  <si>
    <t>Pilas</t>
  </si>
  <si>
    <t>Lagos</t>
  </si>
  <si>
    <t>San José</t>
  </si>
  <si>
    <t>Alajuela</t>
  </si>
  <si>
    <t>Cartago</t>
  </si>
  <si>
    <t>Heredia</t>
  </si>
  <si>
    <t>Guanacaste</t>
  </si>
  <si>
    <t>Puntarenas</t>
  </si>
  <si>
    <t>Limón</t>
  </si>
  <si>
    <t>HOJA METODOLOGICA - SISTEMA NACIONAL DE INFORMACION AMBIENTAL - COSTA RICA</t>
  </si>
  <si>
    <t>VARIABLE: X</t>
  </si>
  <si>
    <t>INDICADOR:</t>
  </si>
  <si>
    <t>INDICE:</t>
  </si>
  <si>
    <t>Marcar con equis el rubro que corresponde</t>
  </si>
  <si>
    <t>IDENTIFICACION DE LA VARIABLE/INDICADOR/INDICE</t>
  </si>
  <si>
    <t xml:space="preserve">ID: Incluir el código de identificación </t>
  </si>
  <si>
    <t>APLICACIÓN                                       DESDE:                                       HASTA:</t>
  </si>
  <si>
    <t>NOMBRE</t>
  </si>
  <si>
    <t>UNIDADES</t>
  </si>
  <si>
    <t>TEMA</t>
  </si>
  <si>
    <t>SUBTEMA</t>
  </si>
  <si>
    <t>INICIATIVAS RELACIONADAS</t>
  </si>
  <si>
    <t>META</t>
  </si>
  <si>
    <t>COBERTURA GEOGRAFICA</t>
  </si>
  <si>
    <t>Nivel nacional</t>
  </si>
  <si>
    <t>DISPONIBILIDAD</t>
  </si>
  <si>
    <t>DESDE: 2014</t>
  </si>
  <si>
    <t>HASTA:  2014</t>
  </si>
  <si>
    <t>TIPO DE INDICADOR (FMPEIR)</t>
  </si>
  <si>
    <t>Presión</t>
  </si>
  <si>
    <t>PROBLEMÁTICA AMBIENTAL:</t>
  </si>
  <si>
    <t>Pesca en exceso</t>
  </si>
  <si>
    <t>FACILIDAD DE OBTENCION (indicar con una equis como considera la obtención  de información con respecto a la variable, indicador o índice)</t>
  </si>
  <si>
    <t>FACIL: X</t>
  </si>
  <si>
    <t>REGULAR:</t>
  </si>
  <si>
    <t>DIFICIL:</t>
  </si>
  <si>
    <t>DESCRIPCIÓN GENERAL DE LA VARIABLE/INDICADOR/INDICE</t>
  </si>
  <si>
    <t>DEFINICION GENERAL</t>
  </si>
  <si>
    <t>DEFINICION DE LAS VARIABLES</t>
  </si>
  <si>
    <t>METODOLOGIA DE CALCULO</t>
  </si>
  <si>
    <t>INTERPRETACION</t>
  </si>
  <si>
    <t>LIMITACIONES</t>
  </si>
  <si>
    <t>FUENTES DE INFORMACION</t>
  </si>
  <si>
    <t>TIPO DE FUENTES DE INFORMACION (señalar con equis)</t>
  </si>
  <si>
    <t>EST. MONITOREO</t>
  </si>
  <si>
    <t>ENCUESTA</t>
  </si>
  <si>
    <t>ESTIMACION DIRECTA</t>
  </si>
  <si>
    <t>REGISTRO ADMINISTRATIVO</t>
  </si>
  <si>
    <t>OTRO: CENSO</t>
  </si>
  <si>
    <t xml:space="preserve">RESPONSABLES </t>
  </si>
  <si>
    <t>Luis Gabriel Pérez Sanabria, Unidad de Diseño, Procesamiento y Análisis, luis.perez@inec.go.cr</t>
  </si>
  <si>
    <t>FISICA</t>
  </si>
  <si>
    <t>PAGINA ELECTRONICA</t>
  </si>
  <si>
    <t>FECHA DE ULTIMA ACTUALIZACION</t>
  </si>
  <si>
    <t>Julio, 2014</t>
  </si>
  <si>
    <t>CAMBIOS DE ULTIMA ACTUALIZACION</t>
  </si>
  <si>
    <t>COMENTARIOS GENERALES</t>
  </si>
  <si>
    <t>REVISIONES</t>
  </si>
  <si>
    <t xml:space="preserve">FECHA </t>
  </si>
  <si>
    <t>MODIFICADO POR</t>
  </si>
  <si>
    <t>DESCRIPCION</t>
  </si>
  <si>
    <t>Paola Omodeo</t>
  </si>
  <si>
    <t>Creación de la Hoja Metodológica del indicador para la Consultoría para el Desarrollo y Fortalecimiento de las Estadísticas Ambientales a Partir de las Operaciones Estadísticas que Regularmente realiza el INEC</t>
  </si>
  <si>
    <t xml:space="preserve">Tópico 2.6.2: Extracción, uso y retornos de agua </t>
  </si>
  <si>
    <t>(kilos y dólares)</t>
  </si>
  <si>
    <t>Exportaciones de agua</t>
  </si>
  <si>
    <t>DESDE: 1996</t>
  </si>
  <si>
    <t>HASTA:  2015</t>
  </si>
  <si>
    <t>Gasto excesivo de agua</t>
  </si>
  <si>
    <t>Se refiere a las exportaciones de productos clasificados en la SECCIÓN IV: PRODUCTOS DE LAS INDUSTRIAS ALIMENTARIAS; BEBIDAS, LÍQUIDOS ALCOHÓLICOS Y VINAGRE; TABACO Y SUCEDÁNEOS DEL TABACO, ELABORADOS del Sistema Armonizado Centroamericano (SAC), específicamente en siguiente capítulo y subcapítulo:
CAPÍTULO 22: Bebidas, líquidos alcohólicos y vinagre.
22.01 Agua, incluidas el agua mineral natural o artificial y la gaseada, sin adición de azúcar u otro edulcorante ni aromatizada; hielo y nieve</t>
  </si>
  <si>
    <t>El valor aduanero está contabilizado en dólares americanos y para las exportaciones se registra el Valor FOB (valor en frontera). El peso se registra en kilos.
Se refiere al subpartida 22.01 de agua, incluidas el agua mineral natural o artificial y la gaseada, sin adición de azúcar u otro edulcorante ni aromatizada; hielo y nieve.</t>
  </si>
  <si>
    <t>REGISTRO ADMINISTRATIVO X</t>
  </si>
  <si>
    <t>OTRO</t>
  </si>
  <si>
    <t>Ana Mercedes Umaña, Coordinadora de la Unidad de Estadísticas Económicas, Ana.umana@inec.go.cr</t>
  </si>
  <si>
    <t>Julio, 2015</t>
  </si>
  <si>
    <t>Importaciones de agua</t>
  </si>
  <si>
    <t>Se refiere a las importaciones de productos clasificados en la SECCIÓN IV: PRODUCTOS DE LAS INDUSTRIAS ALIMENTARIAS; BEBIDAS, LÍQUIDOS ALCOHÓLICOS Y VINAGRE; TABACO Y SUCEDÁNEOS DEL TABACO, ELABORADOS del Sistema Armonizado Centroamericano (SAC), específicamente en siguiente capítulo y subcapítulo:
CAPÍTULO 22: Bebidas, líquidos alcohólicos y vinagre.
22.01 Agua, incluidas el agua mineral natural o artificial y la gaseada, sin adición de azúcar u otro edulcorante ni aromatizada; hielo y nieve</t>
  </si>
  <si>
    <t xml:space="preserve">El valor aduanero está contabilizado en dólares americanos y para las importaciones el valor Cif (Valor en frontera más la flete y los seguros). El peso se registra en kilos. Se refiere a la subpartida 22.01 : agua, incluidas el agua mineral natural o artificial y la gaseada, sin adición de azúcar u otro edulcorante ni aromatizada; hielo y nieve.
</t>
  </si>
  <si>
    <t>Provincia</t>
  </si>
  <si>
    <t xml:space="preserve">Total de fincas </t>
  </si>
  <si>
    <t>Agua</t>
  </si>
  <si>
    <t>Se refiere a la cantidad de fincas que utilizan fuentes de agua utilizadas para realizar las actividades productivas de la finca agropecuaria.</t>
  </si>
  <si>
    <t>• Acueducto: el servicio de agua proviene de una red pública administrada por el Instituto Costarricense de Acueductos y Alcantarillados (A y A), Asociaciones Administradoras de Sistemas de Agua (ASADA), Comité de Acueductos y Alcantarillados Rurales (CAAR), municipalidad, cooperativas, empresa de servicios públicos o asociaciones de desarrollo para acueductos rurales y otras.
• Un río o quebrada: el agua se toma de un río o quebrada y se lleva a la finca por acarreo o a través de algún tipo de tubería o canal.
• Naciente o manantial: es la salida natural proveniente de un acuífero y puede estar constituido por uno o más afloramientos (nacientes).
• Un pozo: puede ser propio o comunitario, de él se extrae agua subterránea mediante el empleo de una bomba eléctrica o manual, o bien utilizando un balde o recipiente atado al extremo de una cuerda.
• Proyecto de riego de SENARA: existen de dos tipos. El Distrito de Riego Arenal Tempisque (DRAT) que ha sido construido, administrado y operado por el Servicio Nacional de Aguas Subterráneas, Riego y Avenamiento (SENARA), los servicios facilitados son riego y drenaje. También existen los proyectos de riego de pequeñas áreas, donde la administración y operación es realizada por las mismas personas usuarias, pero que SENARA los apoya con estudios, diseños, contratación, supervisión, financiamiento de la construcción.
• Cosecha de agua: conocida también como “cosecha de lluvia”, es la captación directa y almacenamiento de la precipitación, por medios artificiales, siempre que dicha captación no se haga en los cauces o manantiales.
• Otra: se refiere a cualquier otra fuente de donde se suministra agua al terreno.</t>
  </si>
  <si>
    <t>En Costa Rica para el año 2014, un total de 35.701 fincas se abastecieron de agua por acueducto.</t>
  </si>
  <si>
    <t>Respuesta</t>
  </si>
  <si>
    <t>Se refiere a las fincas de diversos tipos de cultivo de acuerdo al sistema de riego utilizado que permite el suministro artificial e intencional de agua a los cultivos o a los pastos
con el fin de satisfacer sus requerimientos de agua</t>
  </si>
  <si>
    <t>Existen diferentes sistemas de riego, entre los que se encuentran:
»» Aspersión: el agua llega a las plantas en forma de “lluvia localizada”. Utilizando un sistema de tuberías y pulverizadores, llamados aspersores. El agua se eleva mediante presión y luego cae en forma de gotas en el área específica que se desea regar. Permite controlar el tiempo de duración y la intensidad de riego.
»» Gravedad: el agua corre por canales hasta puntos de distribución que la reparten por acequias medianas o pequeñas, hasta arribar a la parcela donde llega por gravedad,
inundando la zona de plantación. También se le denomina riego por inundación, por ejemplo, en el cultivo de arroz.
»» Goteo: el agua se infiltra hacia las raíces de las plantas a través de un sistema de tuberías y emisores (goteros). Es usado en suelos muy secos y permite la utilización óptima de agua.
»» Otro: se refiere a cualquier otro sistema de riego utilizado, diferente a los indicados anteriormente.</t>
  </si>
  <si>
    <t>Se calcula como el cociente entre el número de fincas que utilizan algún tipo de sistema de riego, en un área geográfica y período de tiempo determinado (numerador), dividido por el número total de fincas en esa misma área y período de tiempo (denominador). El resultado se multiplica por 100.</t>
  </si>
  <si>
    <t xml:space="preserve">En Costa Rica para el año 2014, un 87 % del total de fincas no ningún tipo de riego, mientras que 5.4% utilizó riego por aspersión, el 1.9% usó goteo  para el riego ; el 2.1  gravedad y el 2.8%  otros tipos de riego </t>
  </si>
  <si>
    <t>El indicador no brinda información sobre la cantidad de agua utilizada para el riego de fincas.</t>
  </si>
  <si>
    <t>Componente 3: Emisiones, residuos y desechos</t>
  </si>
  <si>
    <t>Tópico 3.2.2: Recolección y tratamiento de aguas residuales (servidas)</t>
  </si>
  <si>
    <t>Porcentaje de fincas que realizan algún tratamiento de agua</t>
  </si>
  <si>
    <t>VARIABLE:</t>
  </si>
  <si>
    <t>INDICADOR: X</t>
  </si>
  <si>
    <t>Contaminación</t>
  </si>
  <si>
    <t>Se refiere a la fincas que cuentan con drenajes, acequias o canales artificiales (obras necesarias en un terreno cuando existe exceso de agua, para asegurar el nivel adecuado de humedad de las raíces de las plantas y conseguir su óptimo desarrollo) y  a las fincas que realizan algún tratamiento de aguas residuales como por ejemplo regar  campos empastados, lagunas de oxidación, estanques de sedimentación u otros.</t>
  </si>
  <si>
    <t>• Campos empastados: áreas con cobertura de pasto en la que se vierten aguas residuales, en la cual se filtran las sustancias contaminantes.
• Lagunas de oxidación: laguna artificial que sirve para el tratamiento de aguas residuales al final de un colector.
• Estanques de sedimentación: piletas o fosas que separan residuos sólidos del agua (excrementos o materiales vegetales), con el fin de reducir la contaminación ambiental y poder utilizarlos como abono orgánico.
• Otra: se refiere a cualquier otro tipo de tratamiento de aguas diferentes a los tres anteriores.
• No los trata: si la persona productora no realiza ningún tipo de tratamiento del agua utilizada en las actividades de la finca.</t>
  </si>
  <si>
    <t>Se calcula como el cociente entre el número de fincas que cuentan con drenajes artificiales en un área geográfica y período de tiempo determinado (numerador), dividido por el número total de fincas en esa misma área y período de tiempo (denominador). El resultado se multiplica por 100.
Se calcula como el cociente entre el número de fincas que cuentan con algún sistema de tratamiento de aguas (campos empastados, laguna de oxidación, estanques de sedimentación u otro) en un área geográfica y período de tiempo determinado (numerador), dividido por el número total de fincas en esa misma área y período de tiempo (denominador). El resultado se multiplica por 100.</t>
  </si>
  <si>
    <t>En Costa Rica para el año 2014, un 15% del total de fincas realizaron algún tratamiento de aguas residuales.</t>
  </si>
  <si>
    <t>El indicador no brinda información sobre el volumen de agua tratada por lo que se convierte en un proxy de la situación. Además se limita a las aguas residuales de fincas solamente.</t>
  </si>
  <si>
    <t>22/06/2016</t>
  </si>
  <si>
    <t>Fabio Herrera y Katherine Gómez</t>
  </si>
  <si>
    <t>Se crea una variable con tratamiento de agua en finca, denominada 3.2.2.e.</t>
  </si>
  <si>
    <t>Tópico 5.1.2: Agua y saneamiento</t>
  </si>
  <si>
    <t>Acueducto rural o municipal</t>
  </si>
  <si>
    <t>Río, quebrada o naciente</t>
  </si>
  <si>
    <t>Lluvia u otros</t>
  </si>
  <si>
    <t>5.1.2.a</t>
  </si>
  <si>
    <t>Proveedor del servicio</t>
  </si>
  <si>
    <t>Acueducto municipal</t>
  </si>
  <si>
    <t>Acueducto rural</t>
  </si>
  <si>
    <t>Empresa o Cooperativa</t>
  </si>
  <si>
    <t>Lluvia u otro</t>
  </si>
  <si>
    <t>Un acueducto del AyA</t>
  </si>
  <si>
    <t>Un acueducto municipal</t>
  </si>
  <si>
    <t>Un acueducto rural</t>
  </si>
  <si>
    <t>Un pozo</t>
  </si>
  <si>
    <t>Un río, quebrada o naciente</t>
  </si>
  <si>
    <t>Una empresa o cooperativa</t>
  </si>
  <si>
    <t>Indicador 3.4.1.1 de la Iniciativa Latinoamericana y Caribeña para el Desarrollo Sostenible (ILAC)
Meta 6.1 de los Objetivos de Desarrollo Sostenible (ODS)</t>
  </si>
  <si>
    <t>Para el año 2030, lograr el acceso universal y equitativo al agua potable y al alcance de todos</t>
  </si>
  <si>
    <t>DESDE: 2000</t>
  </si>
  <si>
    <t>Salud ambiental</t>
  </si>
  <si>
    <t xml:space="preserve">Se refiere a la clasificación de las viviendas de acuerdo al origen del agua que se consume en la vivienda. 
La información que se recopila con estos indicadores permite deducir la proporción de la población con acceso sostenible a mejores fuentes de abastecimiento de agua potable. </t>
  </si>
  <si>
    <t>Acueducto del A y A: el servicio de agua proviene de una red pública administrada por Acueductos y Alcantarillados (ente rector del abastecimiento de agua potable y alcantarillado sanitario en el país).
Acueducto rural: el servicio de agua proviene de una red pública administrada por un Comité Administrador de Acueductos Rural (CAAR) y las Asociaciones Administradoras de Acueductos y Alcantarillados Rurales (ASADAS).
Acueducto municipal: el servicio es suministrado por la Municipalidad.
Una empresa o cooperativa: el servicio de agua es suministrado por una empresa como Empresa de Servicios Públicos de Heredia (ESPH), o una cooperativa.
Pozo: puede ser propio o comunitario. Del pozo se extrae agua subterránea mediante el empleo de una bomba eléctrica o manual, o bien utilizando un recipiente, atado al extremo de una cuerda.
Río, quebrada o naciente: el agua se toma de un río o quebrada y se lleva a la vivienda por acarreo o a través de algún tipo de tubería.
Lluvia u otro: cuando la mayor parte del agua usada en la vivienda es agua de lluvia recolectada de diferentes formas o se recibe de camiones cisterna, agua embotellada u
otras fuentes.
Una vivienda puede tener agua por tubería sin que el origen de la misma sea un acueducto.</t>
  </si>
  <si>
    <t>Se calcula como el cociente entre el número de viviendas que utilizan un determinado tipo de abastecimiento de agua, en un área geográfica y período de tiempo determinado (numerador), dividido por el número total de viviendas, en esa misma área y período de tiempo (denominador). El resultado se multiplica por 100.</t>
  </si>
  <si>
    <t>ENCUESTA X</t>
  </si>
  <si>
    <t>Giselle Arguello Venegas, Coordinadora del Área de Censos y Encuestas, giselle.arguello@inec.go.cr</t>
  </si>
  <si>
    <t>Tópico 5.2.2: Enfermedades y condiciones relacionadas con el agua</t>
  </si>
  <si>
    <t>5.2.2.a.3</t>
  </si>
  <si>
    <t>Tasas por 100.000 habitantes</t>
  </si>
  <si>
    <t>(tasa por 100.000 habitantes)</t>
  </si>
  <si>
    <t>Estado</t>
  </si>
  <si>
    <t>Se refiere a la mortalidad relacionada con enfermedades y condiciones del agua.</t>
  </si>
  <si>
    <t xml:space="preserve">De acuerdo al MDEA algunas de estas enfermedades son (se incluye el código de acuerdo a la Clasificación Internacional de Enfermedades (CIE-10)):
diarrea gastroenteritis,  A09.x </t>
  </si>
  <si>
    <t>Se calcula como el cociente entre el número de defunciones por enfermedades y condiciones relacionadas con el agua en un área geográfica y período de tiempo determinado (numerador), dividido por el número total de personas en esa misma área y período de tiempo (denominador). El resultado se multiplica por 100.000.</t>
  </si>
  <si>
    <t>En Costa Rica para el año 2014, fallecieron 1,1 personas por cada 100.000 habitantes a causa de diarrea y gastroenteritis de presunto origen infeccioso.</t>
  </si>
  <si>
    <t>Olga Martha Araya, Coordinadora de la Unidad de Estadísticas Demográficas, Olga.araya@inec.go.cr</t>
  </si>
  <si>
    <t>Noviembre, 2015</t>
  </si>
  <si>
    <t>21/06/2016</t>
  </si>
  <si>
    <t>Fabio Herrera</t>
  </si>
  <si>
    <t>Se crea una variable para mortalidad por enfermedades y condiciones transmitidas por el aire, denominada 5.2.1.a.3</t>
  </si>
  <si>
    <t>Componente 2: Recursos Ambientales y su Uso</t>
  </si>
  <si>
    <t>Sub-componente 2.6: Recursos Hídricos</t>
  </si>
  <si>
    <t>Tópico 2.6.2: Extracción, uso y devolución de agua</t>
  </si>
  <si>
    <t>a 1.Extracción total de agua</t>
  </si>
  <si>
    <t>Sub-componente 5.1: Asentamientos Humanos</t>
  </si>
  <si>
    <t>Tópico 5.1.2: Acceso a agua, saneamiento y energía</t>
  </si>
  <si>
    <t>Sub-componente 3.2: Generación y gestión de las aguas residuales</t>
  </si>
  <si>
    <t>Tópico 3.2.2: Recolección y tratamiento de aguas residuales</t>
  </si>
  <si>
    <t>Componente 4: Eventos Extremos y Desastres</t>
  </si>
  <si>
    <t>Sub-componente 4.1: Eventos Naturales Extremos y Desastres Naturales</t>
  </si>
  <si>
    <t>Tópico 4.1.1: Ocurrencia de eventos naturales extremos y desastres</t>
  </si>
  <si>
    <t>Tópico 4.1.2: Impacto de los eventos naturales extremos y desastres</t>
  </si>
  <si>
    <t>Tópico 5.1.1: Población Urbana y Rural</t>
  </si>
  <si>
    <t>Tópico 5.1.5: Cuestiones ambientales específicas de los asentamientos urbanos</t>
  </si>
  <si>
    <t xml:space="preserve">a 1. Extensión urbana </t>
  </si>
  <si>
    <t>Tópico 5.1.3: Condiciones de la Vivienda</t>
  </si>
  <si>
    <t>Tópico 5.2.2: Enfermedades y condiciones transmitidas por el agua</t>
  </si>
  <si>
    <t>Indicadores</t>
  </si>
  <si>
    <t>Tópico 2.5.2: Recursos Acuáticos</t>
  </si>
  <si>
    <t>Extracción anual de agua dulce según fuente y sector</t>
  </si>
  <si>
    <t>Uso del agua según  tipo de abastecimiento y sector</t>
  </si>
  <si>
    <t>Indicadores:</t>
  </si>
  <si>
    <t>3.2.2.c.2</t>
  </si>
  <si>
    <t>Capacidad de plantas de tratamiento de aguas residuales urbanas, en términos de DBO5</t>
  </si>
  <si>
    <t>4.1.1.a.1</t>
  </si>
  <si>
    <t>4.1.2.b.1</t>
  </si>
  <si>
    <t>Listado de eventos, tipología, registro, fecha y monto de las pérdidas</t>
  </si>
  <si>
    <t>Tipología de eventos y su participación absoluta y relativa en las pérdidas globales</t>
  </si>
  <si>
    <t>5.1.1.a.1</t>
  </si>
  <si>
    <t>5.1.2.a.1</t>
  </si>
  <si>
    <t>5.1.2.b.1</t>
  </si>
  <si>
    <t>5.1.2.e.1</t>
  </si>
  <si>
    <t>5.1.3.a.1</t>
  </si>
  <si>
    <t>5.1.5.a.1</t>
  </si>
  <si>
    <t>Total de población en la región central</t>
  </si>
  <si>
    <t xml:space="preserve">Regresar </t>
  </si>
  <si>
    <r>
      <t>Costa Rica: Capacidad de plantas de tratamiento de aguas residuales urbanas, en términos de DBO</t>
    </r>
    <r>
      <rPr>
        <b/>
        <vertAlign val="subscript"/>
        <sz val="12"/>
        <rFont val="Arial"/>
        <family val="2"/>
      </rPr>
      <t>5</t>
    </r>
    <r>
      <rPr>
        <b/>
        <sz val="12"/>
        <rFont val="Arial"/>
        <family val="2"/>
      </rPr>
      <t>, años 2010-2014</t>
    </r>
  </si>
  <si>
    <t>FACIL:</t>
  </si>
  <si>
    <t>OTRO:</t>
  </si>
  <si>
    <t>DATOS E INDICADORES CLAVES PARA LA GESTIÓN INTEGRADA DEL RECURSO HIDRÍCO (GIRH)</t>
  </si>
  <si>
    <t>DESDE: 2010</t>
  </si>
  <si>
    <t>HASTA: 2014</t>
  </si>
  <si>
    <r>
      <t>10</t>
    </r>
    <r>
      <rPr>
        <vertAlign val="superscript"/>
        <sz val="12"/>
        <color theme="1"/>
        <rFont val="Arial"/>
        <family val="2"/>
      </rPr>
      <t>6</t>
    </r>
    <r>
      <rPr>
        <sz val="12"/>
        <color theme="1"/>
        <rFont val="Arial"/>
        <family val="2"/>
      </rPr>
      <t xml:space="preserve"> m</t>
    </r>
    <r>
      <rPr>
        <vertAlign val="superscript"/>
        <sz val="12"/>
        <color theme="1"/>
        <rFont val="Arial"/>
        <family val="2"/>
      </rPr>
      <t>3</t>
    </r>
  </si>
  <si>
    <t>DESDE:  2014</t>
  </si>
  <si>
    <r>
      <t>10</t>
    </r>
    <r>
      <rPr>
        <vertAlign val="superscript"/>
        <sz val="12"/>
        <color theme="1"/>
        <rFont val="Arial"/>
        <family val="2"/>
      </rPr>
      <t>6</t>
    </r>
    <r>
      <rPr>
        <sz val="12"/>
        <color theme="1"/>
        <rFont val="Arial"/>
        <family val="2"/>
      </rPr>
      <t>m</t>
    </r>
    <r>
      <rPr>
        <vertAlign val="superscript"/>
        <sz val="12"/>
        <color theme="1"/>
        <rFont val="Arial"/>
        <family val="2"/>
      </rPr>
      <t>3</t>
    </r>
  </si>
  <si>
    <t>1000 kg O2/d</t>
  </si>
  <si>
    <t>DESDE: 2001</t>
  </si>
  <si>
    <t>HASTA: 2009</t>
  </si>
  <si>
    <t>DESDE: 1988</t>
  </si>
  <si>
    <t>Población urbana</t>
  </si>
  <si>
    <t>Sobre Población</t>
  </si>
  <si>
    <t>Población urbana se refiere a las personas que viven en zonas urbanas según la definición de la oficina nacional de estadísticas.</t>
  </si>
  <si>
    <t>Urbano. Se definió como urbano a los centros administrativos de los cantones del país, parte o todo el distrito primero, además de otras áreas adyacentes o cuadrantes de otros distritos demarcados a priori con criterio físico y funcional, tomando en cuenta elementos tangibles tales como cuadrantes, calles, aceras, luz eléctrica, servicios urbanos, etc.</t>
  </si>
  <si>
    <t>Se calcula como el cociente entre el número de personas que residente en la zona urbana, en un período de tiempo determinado (numerador), dividido por el número total de personas residentes del país en ese mismo período de tiempo (denominador). El resultado se multiplica por 100.</t>
  </si>
  <si>
    <t>Población rural</t>
  </si>
  <si>
    <t>Población rural se refiere a las personas que viven en zonas urbanas según la definición de la oficina nacional de estadísticas.</t>
  </si>
  <si>
    <t>Rural concentrado. Son aquellos centros poblados que no se encuentran ubicados en el área urbana y que reúnen las siguientes características:
a. El suelo está ocupado predominantemente por actividades no agropecuarias.
b. Tienen 50 o más viviendas agrupadas o contiguas y, por lo general, las distancias no son más de 20 metros entre sí.
c. Disponen de algún servicio de infraestructura como electricidad domiciliaria, agua potable o teléfono.
d. Cuentan con algunos servicios como escuela, iglesia, centro de salud, puestos de salud, guardia rural, etc.
e. Disponen de pulpería y parque de esparcimiento.
f. Se identifican por un nombre determinado que los distingue de otras áreas pobladas.
Rural disperso. Esta zona comprende las áreas no contempladas en el punto anterior.
Uno de los resultados importantes de la segmentación fue la indicación del número de viviendas en cada segmento censal.</t>
  </si>
  <si>
    <t>Se calcula como el cociente entre el número de personas que residente en la zona rural, en un período de tiempo determinado (numerador), dividido por el número total de personas residentes del país en ese mismo período de tiempo (denominador). El resultado se multiplica por 100.</t>
  </si>
  <si>
    <t>HASTA: 2013</t>
  </si>
  <si>
    <t>Población que habita en tugurios</t>
  </si>
  <si>
    <t>Total de personas que habitan en tugurios.</t>
  </si>
  <si>
    <t>Tugurio recinto construido con materiales de desecho (cartón, tablas, latas viejas, telas). Por lo general, se encuentra ubicado a orillas de los puentes, en los alrededores de las ciudades o en terrenos propiedad del Estado o propiedad privada invadida, en algunos casos en terrenos para la construcción del recinto.</t>
  </si>
  <si>
    <t>Se calcula como el cociente entre el número de personas que habita en tugurios, en un área geográfica y período de tiempo determinado (numerador), dividido por el número total de personas residentes, en esa misma área y período de tiempo (denominador). El resultado se multiplica por 100.</t>
  </si>
  <si>
    <t>Población que habita en precarios</t>
  </si>
  <si>
    <t>Indicador 4.3.1.1 de la Iniciativa Latinoamericana y Caribeña para el Desarrollo Sostenible (ILAC)</t>
  </si>
  <si>
    <t>Total de personas que habitan en viviendas ubicadas en precarios.</t>
  </si>
  <si>
    <t>Precario: viviendas ubicadas en terrenos que han sido ocupados ilegalmente. La vivienda puede haber sido construida por sus habitantes pero al estar en un terreno que no le pertenece, no puede ser considerada como “propia”. Se incluye en esta categoría la toma ilegal de viviendas ya construidas.</t>
  </si>
  <si>
    <t>Se calcula como el cociente entre el número de personas que habita en precarios, en un área geográfica y período de tiempo determinado (numerador), dividido por el número total de personas residentes, en esa misma área y período de tiempo (denominador). El resultado se multiplica por 100.</t>
  </si>
  <si>
    <t>Población urbana que habita en tugurios</t>
  </si>
  <si>
    <t>Meta 11.b de los Objetivos de Desarrollo Sostenible (ODS)</t>
  </si>
  <si>
    <t>Para el 2020, aumentar sustancialmente el número de ciudades y asentamientos humanos que adoptan y aplican políticas y planes hacia la inclusión, la eficiencia de los recursos, la mitigación y la adaptación al cambio climático, la resiliencia a los desastres integradas, y desarrollar y aplicar, en consonancia con el Marco de Sendai de Riesgo de Desastres Reducción de 2015-2030, la gestión integral del riesgo de desastres en todos los niveles</t>
  </si>
  <si>
    <t>Población que reside en la Región Central</t>
  </si>
  <si>
    <t xml:space="preserve">Región Central,  es una de  subpoblaciones según las seis regiones de planificación del Ministerio de Planificación (Mideplan) y la zona. Así los grandes dominios de muestreo son doce, que se obtienen de la combinación de las seis regiones, a saber: Región Central, Región
Chorotega, Región Pacífico Central, Región Brunca, Región Huetar Caribe y Región Huetar Norte y dentro de cada región la división por zona urbana o rural. La región central abarca la provincia de San José (excepto el cantón de Pérez Zeledón) y zonas circunvecinas de las provincia de Alajuela, Cartago y Heredia e advertir a usuarios y usuarias, que las mismas están sujetas a error y se trata de una aproximación a la población que reside en el país.  Que comprende los siguientes cantones:
Provincia de San José: San José, Escazú, Desamparados, Puriscal, Aserrí, Mora, Tarrazú, Goicoechea, Santa Ana, Alajuelita, Coronado, Acosta,
Moravia, Tibás, Montes de Oca, Dota, Curridabat, León Cortés, Turrubares.
Provincia de Alajuela: Alajuela (excepto el distrito de Sarapiquí), San Ramón (excepto el distrito de San Isidro de Peñas Blancas), Grecia
(excepto el distrito de Río Cuarto), Atenas, Naranjo, Palmares, Poás, Alfaro Ruiz, Valverde Vega.
Provincia de Cartago: Cartago. Paraíso, La Unión, Jiménez, Turrialba, Alvarado, Oreamuno, El Guarco. </t>
  </si>
  <si>
    <t>Se calcula como el cociente entre el número de personas que residente en la región central, en un período de tiempo determinado (numerador), dividido por el número total de personas residentes del país en ese mismo período de tiempo (denominador). El resultado se multiplica por 100.</t>
  </si>
  <si>
    <t>ESTIMACION DIRECTA X</t>
  </si>
  <si>
    <t>Fabio Herrera Ocampo</t>
  </si>
  <si>
    <t>Datos actualizados con base en Estimaciones y Proyecciones de Población por sexo y grupos de edades 2011-2025, Instituto Nacional de Estadística y Censos (INEC)- 1 ed.--San José , Costa Rica</t>
  </si>
  <si>
    <t xml:space="preserve">Ver metadato </t>
  </si>
  <si>
    <t>Ver metadato</t>
  </si>
  <si>
    <t xml:space="preserve">Ver metadato población urbana </t>
  </si>
  <si>
    <t xml:space="preserve">Ver metadato población rural </t>
  </si>
  <si>
    <t xml:space="preserve">Ver metadato de población que habita en tugurios </t>
  </si>
  <si>
    <t xml:space="preserve">Ver metadato de población que habita en precarios </t>
  </si>
  <si>
    <r>
      <rPr>
        <b/>
        <sz val="12"/>
        <rFont val="Arial"/>
        <family val="2"/>
      </rPr>
      <t>Drenajes, acequias o canales artificiales:</t>
    </r>
    <r>
      <rPr>
        <sz val="12"/>
        <rFont val="Arial"/>
        <family val="2"/>
      </rPr>
      <t xml:space="preserve"> obras necesarias en un terreno cuando existe exceso de agua, para asegurar el nivel adecuado de humedad de las raíces de las plantas y conseguir su óptimo desarrollo.
</t>
    </r>
    <r>
      <rPr>
        <b/>
        <sz val="12"/>
        <rFont val="Arial"/>
        <family val="2"/>
      </rPr>
      <t>Campos empastados:</t>
    </r>
    <r>
      <rPr>
        <sz val="12"/>
        <rFont val="Arial"/>
        <family val="2"/>
      </rPr>
      <t xml:space="preserve"> áreas con cobertura de pasto en la que se vierten aguas residuales, en la cual se filtran las sustancias contaminantes.
</t>
    </r>
    <r>
      <rPr>
        <b/>
        <sz val="12"/>
        <rFont val="Arial"/>
        <family val="2"/>
      </rPr>
      <t>Lagunas de oxidación</t>
    </r>
    <r>
      <rPr>
        <sz val="12"/>
        <rFont val="Arial"/>
        <family val="2"/>
      </rPr>
      <t xml:space="preserve">: laguna artificial que sirve para el tratamiento de aguas residuales al final de un colector.
</t>
    </r>
    <r>
      <rPr>
        <b/>
        <sz val="12"/>
        <rFont val="Arial"/>
        <family val="2"/>
      </rPr>
      <t>Estanques de sedimentación:</t>
    </r>
    <r>
      <rPr>
        <sz val="12"/>
        <rFont val="Arial"/>
        <family val="2"/>
      </rPr>
      <t xml:space="preserve"> piletas o fosas que separan residuos sólidos del agua (excrementos o materiales vegetales), con el fin de reducir la contaminación ambiental y poder utilizarlos como abono orgánico.
</t>
    </r>
    <r>
      <rPr>
        <b/>
        <sz val="12"/>
        <rFont val="Arial"/>
        <family val="2"/>
      </rPr>
      <t>Otra:</t>
    </r>
    <r>
      <rPr>
        <sz val="12"/>
        <rFont val="Arial"/>
        <family val="2"/>
      </rPr>
      <t xml:space="preserve"> se refiere a cualquier otro tipo de tratamiento de aguas diferentes a los tres anteriores. 
</t>
    </r>
    <r>
      <rPr>
        <b/>
        <sz val="12"/>
        <rFont val="Arial"/>
        <family val="2"/>
      </rPr>
      <t>No los trata:</t>
    </r>
    <r>
      <rPr>
        <sz val="12"/>
        <rFont val="Arial"/>
        <family val="2"/>
      </rPr>
      <t xml:space="preserve"> si la persona productora no realiza ningún tipo de tratamiento del agua utilizada en las actividades de la finca.
</t>
    </r>
  </si>
  <si>
    <r>
      <rPr>
        <b/>
        <sz val="12"/>
        <rFont val="Arial"/>
        <family val="2"/>
      </rPr>
      <t>Acueducto:</t>
    </r>
    <r>
      <rPr>
        <sz val="12"/>
        <rFont val="Arial"/>
        <family val="2"/>
      </rPr>
      <t xml:space="preserve"> el servicio de agua proviene de una red pública administrada por el Instituto Costarricense de Acueductos y Alcantarillados (A y A), Asociaciones Administradoras de Sistemas de Agua (ASADA), Comité de Acueductos y Alcantarillados Rurales (CAAR), municipalidad, cooperativas, empresa de servicios públicos o asociaciones de desarrollo para acueductos rurales y otras. 
</t>
    </r>
    <r>
      <rPr>
        <b/>
        <sz val="12"/>
        <rFont val="Arial"/>
        <family val="2"/>
      </rPr>
      <t>Un río o quebrada</t>
    </r>
    <r>
      <rPr>
        <sz val="12"/>
        <rFont val="Arial"/>
        <family val="2"/>
      </rPr>
      <t xml:space="preserve">: el agua se toma de un río o quebrada y se lleva a la finca por acarreo o a través de algún tipo de tubería o canal. 
</t>
    </r>
    <r>
      <rPr>
        <b/>
        <sz val="12"/>
        <rFont val="Arial"/>
        <family val="2"/>
      </rPr>
      <t>Naciente o manantial:</t>
    </r>
    <r>
      <rPr>
        <sz val="12"/>
        <rFont val="Arial"/>
        <family val="2"/>
      </rPr>
      <t xml:space="preserve"> es la salida natural proveniente de un acuífero y puede estar constituido por uno o más afloramientos (nacientes). 
</t>
    </r>
    <r>
      <rPr>
        <b/>
        <sz val="12"/>
        <rFont val="Arial"/>
        <family val="2"/>
      </rPr>
      <t>Un pozo:</t>
    </r>
    <r>
      <rPr>
        <sz val="12"/>
        <rFont val="Arial"/>
        <family val="2"/>
      </rPr>
      <t xml:space="preserve"> puede ser propio o comunitario, de él se extrae agua subterránea mediante el empleo de una bomba eléctrica o manual, o bien utilizando un balde o recipiente atado al extremo de una cuerda. 
</t>
    </r>
    <r>
      <rPr>
        <b/>
        <sz val="12"/>
        <rFont val="Arial"/>
        <family val="2"/>
      </rPr>
      <t>Proyecto de riego de SENARA:</t>
    </r>
    <r>
      <rPr>
        <sz val="12"/>
        <rFont val="Arial"/>
        <family val="2"/>
      </rPr>
      <t xml:space="preserve"> existen de dos tipos. El Distrito de Riego Arenal Tempisque (DRAT) que ha sido construido, administrado y operado por el Servicio Nacional de Aguas Subterráneas, Riego y Avenamiento (SENARA), los servicios facilitados son riego y drenaje. También existen los proyectos de riego de pequeñas áreas, donde la administración y operación es realizada por las mismas personas usuarias, pero que SENARA los apoya con estudios, diseños, contratación, supervisión, financiamiento de la construcción. 
</t>
    </r>
    <r>
      <rPr>
        <b/>
        <sz val="12"/>
        <rFont val="Arial"/>
        <family val="2"/>
      </rPr>
      <t>Cosecha de agua:</t>
    </r>
    <r>
      <rPr>
        <sz val="12"/>
        <rFont val="Arial"/>
        <family val="2"/>
      </rPr>
      <t xml:space="preserve"> conocida también como “cosecha de lluvia”, es la captación directa y almacenamiento de la precipitación, por medios artificiales, siempre que dicha captación no se haga en los cauces o manantiales. 
</t>
    </r>
    <r>
      <rPr>
        <b/>
        <sz val="12"/>
        <rFont val="Arial"/>
        <family val="2"/>
      </rPr>
      <t>Otra</t>
    </r>
    <r>
      <rPr>
        <sz val="12"/>
        <rFont val="Arial"/>
        <family val="2"/>
      </rPr>
      <t xml:space="preserve">: se refiere a cualquier otra fuente de donde se suministra agua al terreno.
</t>
    </r>
  </si>
  <si>
    <r>
      <rPr>
        <b/>
        <sz val="12"/>
        <rFont val="Arial"/>
        <family val="2"/>
      </rPr>
      <t>Acueducto:</t>
    </r>
    <r>
      <rPr>
        <sz val="12"/>
        <rFont val="Arial"/>
        <family val="2"/>
      </rPr>
      <t xml:space="preserve"> el servicio de agua proviene de una red pública administrada por el Instituto Costarricense de Acueductos y Alcantarillados (A y A), Asociaciones Administradoras de Sistemas de Agua (ASADA), Comité de Acueductos y Alcantarillados Rurales (CAAR), municipalidad, cooperativas, empresa de servicios públicos o asociaciones de desarrollo para acueductos rurales y otras. 
</t>
    </r>
    <r>
      <rPr>
        <b/>
        <sz val="12"/>
        <rFont val="Arial"/>
        <family val="2"/>
      </rPr>
      <t>Un río o quebrada</t>
    </r>
    <r>
      <rPr>
        <sz val="12"/>
        <rFont val="Arial"/>
        <family val="2"/>
      </rPr>
      <t xml:space="preserve">: el agua se toma de un río o quebrada y se lleva a la finca por acarreo o a través de algún tipo de tubería o canal. 
</t>
    </r>
    <r>
      <rPr>
        <b/>
        <sz val="12"/>
        <rFont val="Arial"/>
        <family val="2"/>
      </rPr>
      <t>Naciente o manantial</t>
    </r>
    <r>
      <rPr>
        <sz val="12"/>
        <rFont val="Arial"/>
        <family val="2"/>
      </rPr>
      <t xml:space="preserve">: es la salida natural proveniente de un acuífero y puede estar constituido por uno o más afloramientos (nacientes). 
</t>
    </r>
    <r>
      <rPr>
        <b/>
        <sz val="12"/>
        <rFont val="Arial"/>
        <family val="2"/>
      </rPr>
      <t>Un pozo:</t>
    </r>
    <r>
      <rPr>
        <sz val="12"/>
        <rFont val="Arial"/>
        <family val="2"/>
      </rPr>
      <t xml:space="preserve"> puede ser propio o comunitario, de él se extrae agua subterránea mediante el empleo de una bomba eléctrica o manual, o bien utilizando un balde o recipiente atado al extremo de una cuerda. 
</t>
    </r>
    <r>
      <rPr>
        <b/>
        <sz val="12"/>
        <rFont val="Arial"/>
        <family val="2"/>
      </rPr>
      <t>Proyecto de riego de SENARA</t>
    </r>
    <r>
      <rPr>
        <sz val="12"/>
        <rFont val="Arial"/>
        <family val="2"/>
      </rPr>
      <t xml:space="preserve">: existen de dos tipos. El Distrito de Riego Arenal Tempisque (DRAT) que ha sido construido, administrado y operado por el Servicio Nacional de Aguas Subterráneas, Riego y Avenamiento (SENARA), los servicios facilitados son riego y drenaje. También existen los proyectos de riego de pequeñas áreas, donde la administración y operación es realizada por las mismas personas usuarias, pero que SENARA los apoya con estudios, diseños, contratación, supervisión, financiamiento de la construcción. 
</t>
    </r>
    <r>
      <rPr>
        <b/>
        <sz val="12"/>
        <rFont val="Arial"/>
        <family val="2"/>
      </rPr>
      <t>Cosecha de agua:</t>
    </r>
    <r>
      <rPr>
        <sz val="12"/>
        <rFont val="Arial"/>
        <family val="2"/>
      </rPr>
      <t xml:space="preserve"> conocida también como “cosecha de lluvia”, es la captación directa y almacenamiento de la precipitación, por medios artificiales, siempre que dicha captación no se haga en los cauces o manantiales. 
</t>
    </r>
    <r>
      <rPr>
        <b/>
        <sz val="12"/>
        <rFont val="Arial"/>
        <family val="2"/>
      </rPr>
      <t>Otra:</t>
    </r>
    <r>
      <rPr>
        <sz val="12"/>
        <rFont val="Arial"/>
        <family val="2"/>
      </rPr>
      <t xml:space="preserve"> se refiere a cualquier otra fuente de donde se suministra agua al terreno.</t>
    </r>
  </si>
  <si>
    <t xml:space="preserve">OTRO: Censo </t>
  </si>
  <si>
    <r>
      <t>Tubería fuera de la vivienda</t>
    </r>
    <r>
      <rPr>
        <vertAlign val="superscript"/>
        <sz val="10"/>
        <rFont val="Arial"/>
        <family val="2"/>
      </rPr>
      <t>1/</t>
    </r>
  </si>
  <si>
    <t xml:space="preserve"> Agua extraída de cualquier fuente, ya sea permanente o temporalmente. Se incluyen la extracción por la industria del suministro de agua (CIIU 36) y la extracción directa para otras actividades, así como el agua extraída y retornada sin utilizar, como el agua de minería y de drenaje. Extracción por unidades económicas dedicadas a la captación, la depuración y la distribución de agua (incluida la desalinización de agua de mar para producir agua como principal producto de interés, y excluidos los sistemas utilizados con fines agrícolas o tratamiento de aguas residuales con el único propósito de evitar la contaminación).
La industria del suministro de agua está categorizada como CIIU 36 en la Clasificación Industrial Internacional Uniforme de todas las actividades económicas (CIIU Rev. 4). 
</t>
  </si>
  <si>
    <t>Es la relación porcentual entre el total de viviendas que tienen agua procedente de acueducto, respecto al total de viviendas individuales ocupadas.</t>
  </si>
  <si>
    <t>Incluye acueducto rural o comunal, municipal, de A y A o de una empresa o cooperativa.</t>
  </si>
  <si>
    <t>Es la relación porcentual entre el total de viviendas que se abastecen de agua por tubería dentro de la vivienda, respecto al total de viviendas individuales ocupadas.</t>
  </si>
  <si>
    <t>Agua provista por la industria del suministro de agua (CIIU 36), el agua extraída directamente para uso personal y el agua recibida de terceras partes.</t>
  </si>
  <si>
    <t>Nacional</t>
  </si>
  <si>
    <t>Número de viviendas y ocupantes.</t>
  </si>
  <si>
    <t xml:space="preserve">Se muestra por tipo de evento, la importancia que estos tienen en su participación absoluta y relativa en el total del registro y su contribución absoluta y relativa al total de daños. 
</t>
  </si>
  <si>
    <t>Se identifica si el agua llega a la vivienda directamente por medio de una tubería, sin importar su origen.</t>
  </si>
  <si>
    <t>OTRO: Censo</t>
  </si>
  <si>
    <t xml:space="preserve"> Es la población que realiza algún tipo de tratamiento a las agua residuales.</t>
  </si>
  <si>
    <t xml:space="preserve">Hidrometeorologico,se deben a la acción de factores atmosféricos, como el viento, la lluvia o cambios bruscos de temperatura. Son ejemplos de éstos los huracanes, las inundaciones y las tormentas de nieve o granizo.
Terremoto, también llamado seísmo, sismo, (temblor, temblor de tierra o movimiento telúrico, es un fenómeno de sacudida brusca y pasajera de la corteza terrestre producida por la liberación de energía acumulada en forma de ondas sísmicas. Los más comunes se producen por la actividad de fallas geológicas. También pueden ocurrir por otras causas como, por ejemplo, fricción en el borde de placas tectónicas, procesos volcánicos o incluso pueden ser producidas por el hombre al realizar pruebas de detonaciones nucleares subterráneas.
El desastre tecnológico se define como una situación, derivada de un accidente en el que se involucran sustancias químicas peligrosas o equipos peligrosos; que causa daños al ambiente, a la salud, al componente socioeconómico y a la infraestructura productiva de una nación o bien de un sistema, siendo estos daños de tal magnitud que exceden la capacidad de respuesta del componente del afectado.
Una crisis sanitaria o de salud pública es una situación de alarma o complicada del sistema sanitario que afecta a una o varias zonas geográficas, desde una localidad concreta hasta abarcar a todo el planeta. Suelen originar pérdidas en salud, vidas y dinero, pero a veces, se aprovechan maliciosamente con beneficios políticos o industriales. Su gravedad se suele medir por el número de personas afectadas, por su extensión geográfica, o por la morbilidad o mortalidad del proceso patógeno que lo origina.
</t>
  </si>
  <si>
    <t>Se hace  un listado de eventos extremos según el tipo de evento.</t>
  </si>
  <si>
    <t xml:space="preserve"> Se refiere a la capacidad de las plantas de tratamiento con base en Demanda Bioquímica de Oxígeno (DBO) que es la cantidad de oxígeno usado en la estabilización de la materia orgánica carbonácea y nitrogenada por acción de los microorganismos en condiciones de tiempo y temperatura especificados.</t>
  </si>
  <si>
    <t>Tubería fuera lote o edificio</t>
  </si>
  <si>
    <r>
      <t>10</t>
    </r>
    <r>
      <rPr>
        <vertAlign val="superscript"/>
        <sz val="12"/>
        <color theme="1"/>
        <rFont val="Arial"/>
        <family val="2"/>
      </rPr>
      <t>6</t>
    </r>
    <r>
      <rPr>
        <sz val="12"/>
        <color theme="1"/>
        <rFont val="Arial"/>
        <family val="2"/>
      </rPr>
      <t xml:space="preserve"> m</t>
    </r>
    <r>
      <rPr>
        <vertAlign val="superscript"/>
        <sz val="12"/>
        <color theme="1"/>
        <rFont val="Arial"/>
        <family val="2"/>
      </rPr>
      <t xml:space="preserve">3 </t>
    </r>
    <r>
      <rPr>
        <sz val="12"/>
        <color theme="1"/>
        <rFont val="Arial"/>
        <family val="2"/>
      </rPr>
      <t>(hectómetros cúbicos)</t>
    </r>
  </si>
  <si>
    <t>DIFICIL: X</t>
  </si>
  <si>
    <t>Conteo por censo.</t>
  </si>
  <si>
    <t>PAGINA ELECTRONICA X</t>
  </si>
  <si>
    <t xml:space="preserve">Nacional </t>
  </si>
  <si>
    <t>Promedio anual de largo plazo</t>
  </si>
  <si>
    <t xml:space="preserve">Precipitación                             </t>
  </si>
  <si>
    <t>REGULAR: X</t>
  </si>
  <si>
    <t>Únicamente incluye plantas de tratamiento del Instituto Costarricense de Acueductos y Alcantarillados.</t>
  </si>
  <si>
    <t xml:space="preserve">Respuesta </t>
  </si>
  <si>
    <t xml:space="preserve">Contaminación de cuerpos de agua </t>
  </si>
  <si>
    <t>Son indicadores de la cantidad de carga contaminante que tienen las aguas residuales.</t>
  </si>
  <si>
    <t>NA</t>
  </si>
  <si>
    <t>Los resultados que  se ofrecen han sido construidos a partir de los informes sectoriales y Planes Reguladores que se elaboran en la CNE. El primer referente documental considerado data de 1988</t>
  </si>
  <si>
    <t>Roberto Flores (rflores@mag.go.cr)</t>
  </si>
  <si>
    <t>Impacto</t>
  </si>
  <si>
    <t xml:space="preserve">Eventos extremos </t>
  </si>
  <si>
    <t xml:space="preserve">Cantidad de agua dulce consumida efectivamente en un año por los usuarios finales, incluida el agua provista por la industria del suministro de agua (CIIU 36), el agua extraída directamente para uso personal y el agua recibida de terceras partes. Se excluye el agua dulce retornada sin haber sido utilizada.
= Agua dulce disponible para el consumo - Pérdidas durante el transporte 
= consumida en (uso doméstico + agricultura, silvicultura y pesca + manufactura + industria de la energía eléctrica + otras actividades económicas) 
</t>
  </si>
  <si>
    <r>
      <rPr>
        <b/>
        <sz val="12"/>
        <rFont val="Arial"/>
        <family val="2"/>
      </rPr>
      <t xml:space="preserve">Autoabastecimiento: </t>
    </r>
    <r>
      <rPr>
        <sz val="12"/>
        <rFont val="Arial"/>
        <family val="2"/>
      </rPr>
      <t xml:space="preserve">Captación de agua por el usuario para su propio uso final . </t>
    </r>
    <r>
      <rPr>
        <b/>
        <sz val="12"/>
        <rFont val="Arial"/>
        <family val="2"/>
      </rPr>
      <t xml:space="preserve">                                                                                                                                                        Agua de abastecimiento publico (PUBLIC WATER SUPPLY para OCDE):</t>
    </r>
    <r>
      <rPr>
        <sz val="12"/>
        <rFont val="Arial"/>
        <family val="2"/>
      </rPr>
      <t xml:space="preserve"> El agua suministrada por las unidades económicas dedicadas a la captación , depuración y distribución de agua ( incluida la desalinización de agua de mar para producir agua como principal producto de interés , y excluyendo el tratamiento de las aguas residuales exclusivamente con el fin de prevenir la contaminación ) . Corresponde a la división 36 CIIU 4, independientemente del sector de actividad , pero excluyendo la explotación de sistemas de riego agrícola , tales como canales de riego, que deberán comunicarse como «otra oferta". Las entregas de agua de una empresa de suministro público a otro .                                                    </t>
    </r>
    <r>
      <rPr>
        <b/>
        <sz val="12"/>
        <rFont val="Arial"/>
        <family val="2"/>
      </rPr>
      <t>Autoabastecimiento y otros:</t>
    </r>
    <r>
      <rPr>
        <sz val="12"/>
        <rFont val="Arial"/>
        <family val="2"/>
      </rPr>
      <t xml:space="preserve"> La parte de suministro de agua para la agricultura que no fue incluido en " Suministro público de agua " o " autoabastecimiento " ( es decir, todas la operación del sistema de riego agrícola que no son sistemas de riego individuales ) . Esto también podría incluir un poco de agua desde el suministro de auto distribuida a otros usuarios. Doble conteo tiene que ser evitado .                                                                                                                                                                                                                                     </t>
    </r>
    <r>
      <rPr>
        <b/>
        <sz val="12"/>
        <rFont val="Arial"/>
        <family val="2"/>
      </rPr>
      <t>Consumo humano</t>
    </r>
    <r>
      <rPr>
        <sz val="12"/>
        <rFont val="Arial"/>
        <family val="2"/>
      </rPr>
      <t xml:space="preserve">: Agua en concesión o inscrita, destinada a satisfacer las necesidades básicas de consumo, limpieza y saneamiento, sean estas suministradas por medio de un servicio público o autoabastecidas por un acueducto propio. 
Contempla al uso doméstico que conforme lo estipula el artículo 37 de la Ley de Aguas es el suministro de agua para satisfacer las necesidades de los habitantes, el riego de cultivos de terrenos que no excedan de media hectárea; el lavado de atarjeas y el suministro de aguas para surtir bocas contra incendios o hidrantes. 
</t>
    </r>
    <r>
      <rPr>
        <b/>
        <sz val="12"/>
        <rFont val="Arial"/>
        <family val="2"/>
      </rPr>
      <t>Extracción de agua dulce por hogares:</t>
    </r>
    <r>
      <rPr>
        <sz val="12"/>
        <rFont val="Arial"/>
        <family val="2"/>
      </rPr>
      <t xml:space="preserve"> Aparece como sub-uso de la categoría de “Consumo Humano”
</t>
    </r>
    <r>
      <rPr>
        <b/>
        <sz val="12"/>
        <rFont val="Arial"/>
        <family val="2"/>
      </rPr>
      <t>Industrial:</t>
    </r>
    <r>
      <rPr>
        <sz val="12"/>
        <rFont val="Arial"/>
        <family val="2"/>
      </rPr>
      <t xml:space="preserve"> Agua utilizada en los procesos de producción de actividades industriales tales como metalúrgica; química; farmacéutica; pinturas; alimentaria; textilera, minería; entre otras.
</t>
    </r>
    <r>
      <rPr>
        <b/>
        <sz val="12"/>
        <rFont val="Arial"/>
        <family val="2"/>
      </rPr>
      <t>Comercial:</t>
    </r>
    <r>
      <rPr>
        <sz val="12"/>
        <rFont val="Arial"/>
        <family val="2"/>
      </rPr>
      <t xml:space="preserve"> Agua de insumo de un producto final tales como bebidas alcohólicas o no; embotellado de agua; o bien en actividades de lavandería, lavado de autos; entre otras.
</t>
    </r>
    <r>
      <rPr>
        <b/>
        <sz val="12"/>
        <rFont val="Arial"/>
        <family val="2"/>
      </rPr>
      <t xml:space="preserve">Agroindustrial: </t>
    </r>
    <r>
      <rPr>
        <sz val="12"/>
        <rFont val="Arial"/>
        <family val="2"/>
      </rPr>
      <t xml:space="preserve">Agua utilizada por las empresas agrícolas en procesos de arrastre, limpieza de productos, enfriamiento o generación de vacíos en actividades tales como ingenio; beneficiado; concentrado, lavado y empaque de frutas y/o verduras frescas o preparadas; entre otros.
</t>
    </r>
    <r>
      <rPr>
        <b/>
        <sz val="12"/>
        <rFont val="Arial"/>
        <family val="2"/>
      </rPr>
      <t>Turístico:</t>
    </r>
    <r>
      <rPr>
        <sz val="12"/>
        <rFont val="Arial"/>
        <family val="2"/>
      </rPr>
      <t xml:space="preserve"> Aprovechamiento del agua por empresas que ofrecen un servicio de hotelería; recreación; restaurante; bar; piscinas; entre otros
</t>
    </r>
    <r>
      <rPr>
        <b/>
        <sz val="12"/>
        <rFont val="Arial"/>
        <family val="2"/>
      </rPr>
      <t>Agropecuario:</t>
    </r>
    <r>
      <rPr>
        <sz val="12"/>
        <rFont val="Arial"/>
        <family val="2"/>
      </rPr>
      <t xml:space="preserve"> Aprovechamiento del agua en la reproducción, crianza y aprovechamiento de fauna y en la agricultura en actividades de riego y fumigación.
</t>
    </r>
    <r>
      <rPr>
        <b/>
        <sz val="12"/>
        <rFont val="Arial"/>
        <family val="2"/>
      </rPr>
      <t>Acuicultura</t>
    </r>
    <r>
      <rPr>
        <sz val="12"/>
        <rFont val="Arial"/>
        <family val="2"/>
      </rPr>
      <t xml:space="preserve">: Aprovechamiento del agua en la reproducción, crianza y aprovechamiento de fauna de agua dulce y marina.
</t>
    </r>
    <r>
      <rPr>
        <b/>
        <sz val="12"/>
        <rFont val="Arial"/>
        <family val="2"/>
      </rPr>
      <t>Fuerza hidráulica</t>
    </r>
    <r>
      <rPr>
        <sz val="12"/>
        <rFont val="Arial"/>
        <family val="2"/>
      </rPr>
      <t xml:space="preserve">: Aprovechamiento del agua en la generación de electricidad o desarrollo fuerza mecánica. 
Para efectos del cobro de canon en el uso agroindustrial se entenderá por no consuntivo del agua, en aquellos procesos de enfriamiento, producción de vacíos entre otros, en los cuales el recurso una vez aprovechado se reintegra al cauce de la fuente original en cantidad y calidad igual o mejor sin necesidad de que exista de por medio un sistema de tratamiento y este se realice en forma casi inmediata a su derivación, sin que exista trasvase a otra cuenca o micro cuenca, ni competencia por su uso con otras demandas de agua. En el caso de los proyectos que desarrollen las fuerzas hidráulicas de las aguas en la generación de electricidad o fuerza mecánica son aprovechamientos catalogados como uso no consuntivo del recurso hídrico
</t>
    </r>
    <r>
      <rPr>
        <b/>
        <sz val="12"/>
        <rFont val="Arial"/>
        <family val="2"/>
      </rPr>
      <t>Otras actividades económicas:</t>
    </r>
    <r>
      <rPr>
        <sz val="12"/>
        <rFont val="Arial"/>
        <family val="2"/>
      </rPr>
      <t xml:space="preserve"> No existe esta categoría</t>
    </r>
  </si>
  <si>
    <r>
      <rPr>
        <b/>
        <sz val="12"/>
        <color theme="1"/>
        <rFont val="Arial"/>
        <family val="2"/>
      </rPr>
      <t>Población residente:</t>
    </r>
    <r>
      <rPr>
        <sz val="12"/>
        <color theme="1"/>
        <rFont val="Arial"/>
        <family val="2"/>
      </rPr>
      <t xml:space="preserve"> El promedio de más de un año el número de personas pertenecientes a la población permanente de un territorio.
</t>
    </r>
    <r>
      <rPr>
        <b/>
        <sz val="12"/>
        <color theme="1"/>
        <rFont val="Arial"/>
        <family val="2"/>
      </rPr>
      <t>Tratamiento de aguas residuales:</t>
    </r>
    <r>
      <rPr>
        <sz val="12"/>
        <color theme="1"/>
        <rFont val="Arial"/>
        <family val="2"/>
      </rPr>
      <t xml:space="preserve"> Proceso de purificación de las aguas residuales para cumplir con las normas ambientales vigentes y otras normas de calidad para el reciclaje o reutilización. Tres tipos generales de tratamiento se distinguen en el cuestionario: primaria, secundaria y terciaria. Para efectos de calcular la cantidad total de agua residual tratada y con el fin de evitar la doble contabilidad, los volúmenes y cargas reportadas deben figurar únicamente en el tipo "más alto" del tratamiento al que fue sometido.
</t>
    </r>
    <r>
      <rPr>
        <b/>
        <sz val="12"/>
        <color theme="1"/>
        <rFont val="Arial"/>
        <family val="2"/>
      </rPr>
      <t>Tratamiento de aguas urbanas</t>
    </r>
    <r>
      <rPr>
        <sz val="12"/>
        <color theme="1"/>
        <rFont val="Arial"/>
        <family val="2"/>
      </rPr>
      <t xml:space="preserve">: el tratamiento de aguas residuales urbanas Todo tipo de tratamiento de aguas residuales urbanas (37) en las plantas de tratamiento de aguas residuales urbanas suelen ser explotados por las autoridades públicas o por empresas privadas que trabajan por orden de las autoridades públicas. A los efectos de este cuestionario, que incluye el tratamiento de aguas residuales transportadas periódicamente por camiones de tanques de almacenamiento independientes para las plantas de tratamiento de aguas residuales urbanas. 
</t>
    </r>
    <r>
      <rPr>
        <b/>
        <sz val="12"/>
        <color theme="1"/>
        <rFont val="Arial"/>
        <family val="2"/>
      </rPr>
      <t>Otro tratamiento de aguas residuales:</t>
    </r>
    <r>
      <rPr>
        <sz val="12"/>
        <color theme="1"/>
        <rFont val="Arial"/>
        <family val="2"/>
      </rPr>
      <t xml:space="preserve"> El tratamiento de aguas residuales en cualquier planta de tratamiento no pública, por ejemplo, plantas de tratamiento de aguas residuales industriales o instalaciones de tratamiento de los hoteles, campamentos militares, etc., que no están comprendidos en un tratamiento independiente. Se excluyen de "otros tratamientos de aguas residuales" es el tratamiento de fosas sépticas.
</t>
    </r>
    <r>
      <rPr>
        <b/>
        <sz val="12"/>
        <color theme="1"/>
        <rFont val="Arial"/>
        <family val="2"/>
      </rPr>
      <t>Tratamiento independiente</t>
    </r>
    <r>
      <rPr>
        <sz val="12"/>
        <color theme="1"/>
        <rFont val="Arial"/>
        <family val="2"/>
      </rPr>
      <t xml:space="preserve">: Instalaciones para el tratamiento previo, tratamiento, infiltración o descarga de aguas servidas de las viviendas en general, entre los equivalentes de 1 a 50, no está conectado a un sistema colector de aguas residuales urbanas. Ejemplos de tales sistemas son los tanques sépticos. Se excluyen los sistemas con tanques de almacenamiento en que las aguas residuales se transportan periódicamente por camiones a una planta de tratamiento de aguas residuales urbanas. Se considera que estos sistemas a ser conectado al sistema de aguas residuales urbanas.
</t>
    </r>
  </si>
  <si>
    <t>Tópico 2.6.1: Recursos Hídricos</t>
  </si>
  <si>
    <t>Nota : Volumen de agua utilizado para riego por año en el DRAT, definición dada por la Comisión de Enlace MINAET-INEC</t>
  </si>
  <si>
    <t>NOMBRE DEL INDICADOR:  x</t>
  </si>
  <si>
    <t xml:space="preserve">APLICACIÓN                                                         </t>
  </si>
  <si>
    <t xml:space="preserve"> DESDE:    </t>
  </si>
  <si>
    <t>HASTA:</t>
  </si>
  <si>
    <t xml:space="preserve">Hectómetros cúbicos (hm3 )                                                                                                                                                          Equivalencias: 1 Hectómetro cúbico = 1 000 000 m3  = 1 000 decámetros cúbicos Dm3 o dam3 = 0,001 km3 </t>
  </si>
  <si>
    <t>Muestra el porcentaje del volumen anual de agua derivado que es aprovechado por año  para sistemas de riego en el DRAT con respecto al volumen anual de agua generado.</t>
  </si>
  <si>
    <t>Distrito de Riego Arenal Tempisque: situado en los cantones de Cañas, Bagaces, Liberia y Filadelfia de la provincia de Guanacaste.</t>
  </si>
  <si>
    <t>DESDE: 2003</t>
  </si>
  <si>
    <t>TIPO DE INDICADOR (PEIR)</t>
  </si>
  <si>
    <t xml:space="preserve">FACIL: </t>
  </si>
  <si>
    <t>REGULAR:  X</t>
  </si>
  <si>
    <t xml:space="preserve">DIFICIL:  </t>
  </si>
  <si>
    <t>Permite conocer el porcentaje del volumen anual de agua que se deriva de la Presa Derivadora Miguel Pablo Dengo y  que es efectivamente aprovechado para riego en el DRAT con respecto al volumen de agua generado.  El restante volumen vuelva al ambiente</t>
  </si>
  <si>
    <t xml:space="preserve">EST. MONITOREO: </t>
  </si>
  <si>
    <t>ESTIMACION DIRECTA: 
x</t>
  </si>
  <si>
    <t xml:space="preserve">REGISTRO ADMINISTRATIVO :  </t>
  </si>
  <si>
    <t xml:space="preserve">OTRO: </t>
  </si>
  <si>
    <t>FISICA : x  archivos impresos y digitales</t>
  </si>
  <si>
    <t xml:space="preserve">PAGINA ELECTRONICA : </t>
  </si>
  <si>
    <t>ninguna</t>
  </si>
  <si>
    <t>La diferencia entre el volumen anual  derivado con respecto al volumen anual derivado obedece a factores relacionados con  la demanda por el recurso hídrico en el año.</t>
  </si>
  <si>
    <t>Se adapta original del SENARA para Sistema de consulta del SINIGIRH</t>
  </si>
  <si>
    <t xml:space="preserve">CENIGA  </t>
  </si>
  <si>
    <t>Riego por Gravedad</t>
  </si>
  <si>
    <t>Riego por Bombeo</t>
  </si>
  <si>
    <t>Piscicultura</t>
  </si>
  <si>
    <t>Permite conocer el área por tipo de riego que se siembra bajo riego</t>
  </si>
  <si>
    <t>Superficie: área (ha) por cultivo 
 Tipo de cultivo: se refiere a las diversas actividades agroalimentarias desarrolladas en el área de influencia del DRAT.</t>
  </si>
  <si>
    <t>Es posible conocer que tipo de cultivo se siembran en el DRAT y su respectiva área (ha), lo que permite conocer la cobertura de cultivos bajo riego, permite obtener información sobre extensión de área puesta en riego.</t>
  </si>
  <si>
    <t>El indicador se refiere a el área de cada cultivo que se siembra bajo riego, esta información el Senara la obtiene por fuentes y  métodos de verificación propios, debido a que los funcionarios del DRAT no disponen de forma regular de la información semestral sobre los cultivos propuestos a sembrar, la cual debe ser aportada por  los  usuarios.  Se requiere verificar la información de forma continua con  el dueño de la finca para contar con registros más actualizados.</t>
  </si>
  <si>
    <t xml:space="preserve">Volumen Anual Generado (ICE) </t>
  </si>
  <si>
    <t>DESDE: 2002</t>
  </si>
  <si>
    <t xml:space="preserve"> Estimado de la cantidad anual de hectómetros cúbicos de agua que el ICE entrega al SENARA para riego en el Distrito de Riego Arenal-Tempisque.</t>
  </si>
  <si>
    <t>Se refiere a los caudales de agua (m3/s) que  ingresan a la Presa Derivadora Miguel Pablo Dengo provenientes de la  Planta Hidroeléctrica Sandillal en Cañas, administrada por el ICE en la generación de energía eléctrica,  para su uso posterior en sistemas de riego en el DRAT, y a partir de los cuales se calcula el volumen anual de agua disponible.</t>
  </si>
  <si>
    <r>
      <rPr>
        <b/>
        <sz val="16"/>
        <color theme="1"/>
        <rFont val="Arial"/>
        <family val="2"/>
      </rPr>
      <t>X</t>
    </r>
    <r>
      <rPr>
        <b/>
        <sz val="12"/>
        <color theme="1"/>
        <rFont val="Arial"/>
        <family val="2"/>
      </rPr>
      <t xml:space="preserve"> ESTIMACION DIRECTA                                     X</t>
    </r>
  </si>
  <si>
    <r>
      <rPr>
        <b/>
        <sz val="12"/>
        <rFont val="Arial"/>
        <family val="2"/>
      </rPr>
      <t xml:space="preserve">X  </t>
    </r>
    <r>
      <rPr>
        <sz val="12"/>
        <color theme="1"/>
        <rFont val="Arial"/>
        <family val="2"/>
      </rPr>
      <t>FISICA</t>
    </r>
  </si>
  <si>
    <t>Junio 21012</t>
  </si>
  <si>
    <t xml:space="preserve"> Junio 2014</t>
  </si>
  <si>
    <t>Se revisa original del SENARA y se adapta par el Sistema de consulta del SINIGIRH</t>
  </si>
  <si>
    <t>Katherine Gómez V</t>
  </si>
  <si>
    <t>Elaboración para SINIGIRH</t>
  </si>
  <si>
    <t>Katherine Gómez V y Fabio Herrera Ocampo</t>
  </si>
  <si>
    <r>
      <rPr>
        <b/>
        <sz val="12"/>
        <rFont val="Arial"/>
        <family val="2"/>
      </rPr>
      <t>Acueducto, empresa o cooperativa</t>
    </r>
    <r>
      <rPr>
        <sz val="12"/>
        <rFont val="Arial"/>
        <family val="2"/>
      </rPr>
      <t xml:space="preserve">: Incluye la población que se abastece de agua por medio de un acueducto (Ay A, municipal o rural) o por medio de una empresa o una cooperativa.            </t>
    </r>
    <r>
      <rPr>
        <b/>
        <sz val="12"/>
        <rFont val="Arial"/>
        <family val="2"/>
      </rPr>
      <t>Otro:</t>
    </r>
    <r>
      <rPr>
        <sz val="12"/>
        <rFont val="Arial"/>
        <family val="2"/>
      </rPr>
      <t xml:space="preserve">  Incluye la población que se abastece de agua por medio de un río, una quebrada, una naciente, un pozo, lluvia u otro.</t>
    </r>
  </si>
  <si>
    <t>Katherine Gómez Víquez</t>
  </si>
  <si>
    <t>Katherine Gómez Víquez y Fabio Herrera Ocampo</t>
  </si>
  <si>
    <t>PRESION</t>
  </si>
  <si>
    <t xml:space="preserve">PRESION: muestra el porcentaje del volumen de agua  aprovechado para riego por año en relación al  volumen total de agua generado anualmente en el DRAT. </t>
  </si>
  <si>
    <r>
      <t>(10</t>
    </r>
    <r>
      <rPr>
        <vertAlign val="superscript"/>
        <sz val="11"/>
        <rFont val="Arial"/>
        <family val="2"/>
      </rPr>
      <t>6</t>
    </r>
    <r>
      <rPr>
        <sz val="11"/>
        <rFont val="Arial"/>
        <family val="2"/>
      </rPr>
      <t>m</t>
    </r>
    <r>
      <rPr>
        <vertAlign val="superscript"/>
        <sz val="11"/>
        <rFont val="Arial"/>
        <family val="2"/>
      </rPr>
      <t>3 )</t>
    </r>
  </si>
  <si>
    <t>Cobertura</t>
  </si>
  <si>
    <r>
      <t>1000 kg O</t>
    </r>
    <r>
      <rPr>
        <vertAlign val="subscript"/>
        <sz val="10"/>
        <rFont val="Arial"/>
        <family val="2"/>
      </rPr>
      <t>2</t>
    </r>
    <r>
      <rPr>
        <sz val="10"/>
        <rFont val="Arial"/>
        <family val="2"/>
      </rPr>
      <t>/d</t>
    </r>
  </si>
  <si>
    <t>Nota: Debido a que el MDEA no contempla la variable de agua servida en finca se crea esta variable para Costa Rica y se denomina 3.2.2.e.</t>
  </si>
  <si>
    <t xml:space="preserve">Cantidad </t>
  </si>
  <si>
    <t>Población total</t>
  </si>
  <si>
    <t>Cantidad</t>
  </si>
  <si>
    <t>Se presenta el sistema de indicadores ambientales obtenidos a partir de las operaciones estadísticas de Instituciones que conforman el Comite Técnico  Interinstitucional para estadísticas del Agua (CTI-Agua) . Los datos e indicadores se encuentran agrupados en los seis componentes del Marco de Estadísticas Ambientales (MDEA). Actualmente la instituciones que conforman el  CTI-Agua no produce información estadística relacionada con algunos componentes del MDEA, dentro de sus operaciones estadísticas regulares.</t>
  </si>
  <si>
    <t>Agricultura, silvicultura, pesca</t>
  </si>
  <si>
    <t>Actividades industriales</t>
  </si>
  <si>
    <t>Servicios</t>
  </si>
  <si>
    <t>Viviendas privadas</t>
  </si>
  <si>
    <t>Minas y canteras</t>
  </si>
  <si>
    <t>Total industrias manufactureras</t>
  </si>
  <si>
    <t>Producción &amp; distribución de electricidad</t>
  </si>
  <si>
    <t>Construcción</t>
  </si>
  <si>
    <t>Industria manufacturera</t>
  </si>
  <si>
    <r>
      <t>Monto en dólares</t>
    </r>
    <r>
      <rPr>
        <b/>
        <vertAlign val="superscript"/>
        <sz val="10"/>
        <color theme="1"/>
        <rFont val="Arial"/>
        <family val="2"/>
      </rPr>
      <t>1/</t>
    </r>
  </si>
  <si>
    <r>
      <t>Valor en dólares</t>
    </r>
    <r>
      <rPr>
        <b/>
        <vertAlign val="superscript"/>
        <sz val="10"/>
        <color theme="1"/>
        <rFont val="Arial"/>
        <family val="2"/>
      </rPr>
      <t>1/</t>
    </r>
  </si>
  <si>
    <r>
      <t xml:space="preserve">1/ </t>
    </r>
    <r>
      <rPr>
        <sz val="10"/>
        <color theme="1"/>
        <rFont val="Arial"/>
        <family val="2"/>
      </rPr>
      <t>Dólares constantes del 2006</t>
    </r>
  </si>
  <si>
    <t xml:space="preserve">Caudal generado </t>
  </si>
  <si>
    <r>
      <t>2014</t>
    </r>
    <r>
      <rPr>
        <b/>
        <vertAlign val="superscript"/>
        <sz val="10"/>
        <rFont val="Arial"/>
        <family val="2"/>
      </rPr>
      <t>P/</t>
    </r>
  </si>
  <si>
    <r>
      <rPr>
        <vertAlign val="superscript"/>
        <sz val="10"/>
        <color theme="1"/>
        <rFont val="Arial"/>
        <family val="2"/>
      </rPr>
      <t>p/</t>
    </r>
    <r>
      <rPr>
        <sz val="10"/>
        <color theme="1"/>
        <rFont val="Arial"/>
        <family val="2"/>
      </rPr>
      <t>Las cifras del 2014 son preliminares.</t>
    </r>
  </si>
  <si>
    <t>Costa Rica: Cantidad de fincas acuícolas por extensión del espejo de agua en metros cuadrados según provincia, 2014</t>
  </si>
  <si>
    <t>Costa Rica: Cantidad de fincas acuícolas por especie según provincia, 2014</t>
  </si>
  <si>
    <t>Costa Rica: Cantidad de fincas acuícolas por sistema de producción según provincia, 2014</t>
  </si>
  <si>
    <t>Costa Rica: Cantidad de fincas por tipo de fuente de agua utilizada en las actividades productivas, año 2014</t>
  </si>
  <si>
    <t>Cantidad de fincas por tipo de fuente de agua utilizada en las actividades productivas</t>
  </si>
  <si>
    <t>Costa Rica: Cantidad de fincas por la principal fuente de agua utilizada en las actividades productivas, año 2014</t>
  </si>
  <si>
    <t>Cantidad de fincas por la principal fuente de agua utilizada en las actividades productivas</t>
  </si>
  <si>
    <t>Costa Rica: Cantidad de fincas por uso de drenajes artificiales, tratamiento de aguas y pago por servicios ambientales según tamaño de la finca en hectáreas, año 2014</t>
  </si>
  <si>
    <t>Cantidad de fincas por uso de drenajes artificiales, tratamiento de aguas y pago por servicios ambientales según tamaño de la finca en hectáreas</t>
  </si>
  <si>
    <t>Costa Rica: Cantidad de fincas por la principal fuente de agua utilizada en las actividades productivas según provincia, 2014</t>
  </si>
  <si>
    <t>Cantidad de fincas por la principal fuente de agua utilizada en las actividades productivas según provincia</t>
  </si>
  <si>
    <t xml:space="preserve">Costa Rica: Cantidad de fincas por sistema de riego según cultivos anuales, permanentes y ornamentales, 2014 </t>
  </si>
  <si>
    <t>Cantidad de fincas por sistema de riego según cultivos anuales, permanentes y ornamentales</t>
  </si>
  <si>
    <t>Costa Rica: Superficie por sistema de riego y uso en el Distrito de Riego Arenal Tempisque , años 2004-2014</t>
  </si>
  <si>
    <t>Superficie por sistema de riego y uso en el Distrito de Riego Arenal Tempisque</t>
  </si>
  <si>
    <t>Costa Rica: Cantidad de fincas por tratamiento de agua servida y uso de drenajes según provincia, 2014</t>
  </si>
  <si>
    <t>Cantidad de viviendas ocupadas según proveedor de servicio de agua</t>
  </si>
  <si>
    <t>Población por zona según tipo de operador que abastece el agua</t>
  </si>
  <si>
    <t>Cantidad de viviendas ocupadas y ocupantes, por zona y año, según tipo de abastecimiento de agua</t>
  </si>
  <si>
    <t>Costa Rica: Mortalidad por años según enfermedades y condiciones relacionadas con el agua, número de defunciones y tasa por 100 000 habitantes, años 2000-2014</t>
  </si>
  <si>
    <t>Mortalidad por años según enfermedades y condiciones relacionadas con el agua, número de defunciones y tasa por 100 000 habitantes</t>
  </si>
  <si>
    <r>
      <t xml:space="preserve">INDICADOR: </t>
    </r>
    <r>
      <rPr>
        <b/>
        <sz val="14"/>
        <color theme="1"/>
        <rFont val="Arial"/>
        <family val="2"/>
      </rPr>
      <t xml:space="preserve"> X</t>
    </r>
  </si>
  <si>
    <t>REGISTRO ADMINISTRATIVO    X</t>
  </si>
  <si>
    <t>Leonardo Cascante Chavarría ( lcascante@da.go.cr )</t>
  </si>
  <si>
    <r>
      <rPr>
        <b/>
        <sz val="12"/>
        <rFont val="Arial"/>
        <family val="2"/>
      </rPr>
      <t xml:space="preserve">Agua dulce superficial: </t>
    </r>
    <r>
      <rPr>
        <sz val="12"/>
        <rFont val="Arial"/>
        <family val="2"/>
      </rPr>
      <t xml:space="preserve">El agua que corre o se apoya en la superficie de una masa de tierra: los cursos de agua naturales como ríos, arroyos, riachuelos, lagos, etc., así como los cursos de agua artificiales tales como canales de riego, industriales y de navegación, sistemas de drenaje y embalses artificiales. Para los fines de este cuestionario, filtración banco (infiltración inducida de agua del río a través de los estratos de grava Bankside - mediante el bombeo de los pozos hundidos en los estratos de grava para crear un gradiente hidráulico - con la intención de mejorar la calidad del agua) se incluye como agua dulce superficial. Aguas de mar con el agua, y de transición, tales como pantanos salobres, lagunas y estuarios no se consideran agua dulce superficial y por lo tanto se incluyen en condiciones no fuentes de agua dulce.
</t>
    </r>
    <r>
      <rPr>
        <b/>
        <sz val="12"/>
        <rFont val="Arial"/>
        <family val="2"/>
      </rPr>
      <t>Agua dulce subterránea:</t>
    </r>
    <r>
      <rPr>
        <sz val="12"/>
        <rFont val="Arial"/>
        <family val="2"/>
      </rPr>
      <t xml:space="preserve"> El agua dulce que se está celebrando en, y por lo general se puede recuperar a partir de, o mediante, una formación subterránea. Todos los depósitos permanentes y temporales de agua, cargados tanto artificial como natural, en el subsuelo, de calidad suficiente para, al menos, el uso estacional. Esta categoría incluye capas freáticas acuíferas, así como los estratos de profundidad bajo presión o no, contenida en los suelos porosos o fracturados. Para los fines de este cuestionario, el agua subterránea incluye manantiales, tanto concentrados como difusos, que podrían ser subacuosos.
Los recursos de agua dulce subterránea se llaman RENOVABLE si reciben la recarga natural significativa sobre una esperanza de vida humana. Por el contrario, los recursos de aguas subterráneas no renovables (también conocidos como agua subterránea fósil) son aquellos que no reciben la recarga natural a través de una esperanza de vida humana (aunque pueden recibir la recarga artificial).
</t>
    </r>
    <r>
      <rPr>
        <b/>
        <sz val="12"/>
        <rFont val="Arial"/>
        <family val="2"/>
      </rPr>
      <t>Extracción bruta de agua:</t>
    </r>
    <r>
      <rPr>
        <sz val="12"/>
        <rFont val="Arial"/>
        <family val="2"/>
      </rPr>
      <t xml:space="preserve"> Agua extraída de cualquier fuente, ya sea permanente o temporal. Se incluyen agua de la mina y el agua de drenaje. La extracción de agua de los recursos hídricos subterráneos en cualquier período de tiempo dado se definen como la diferencia entre la cantidad total de agua extraída de los acuíferos y el importe total cargado artificialmente o se inyecta en los acuíferos. La extracción de agua de la precipitación (por ejemplo agua de lluvia recogida para su uso) debe incluirse en abstracciones de las aguas superficiales. Las cantidades de agua cargadas o inyectados artificialmente se atribuyen a abstracciones de que los recursos hídricos de los que fueron retirados en un principio. El agua utilizada para la generación de energía hidroeléctrica es un uso in situ y debe ser excluida.
La extracción de agua se desglosa por categorías de actividades seleccionadas de acuerdo a las clasificaciones CIIU (Rev. 4)
</t>
    </r>
    <r>
      <rPr>
        <b/>
        <sz val="12"/>
        <rFont val="Arial"/>
        <family val="2"/>
      </rPr>
      <t>Suministro público de agua dulce:</t>
    </r>
    <r>
      <rPr>
        <sz val="12"/>
        <rFont val="Arial"/>
        <family val="2"/>
      </rPr>
      <t xml:space="preserve"> El agua suministrada por las unidades económicas dedicadas a la captación, depuración y distribución de agua (incluida la desalinización de agua de mar para producir agua como principal producto de interés, y excluyendo el tratamiento de las aguas residuales exclusivamente con el fin de prevenir la contaminación). Corresponde a la división 36 del CIIU4 independientemente del sector de actividad, pero excluyendo la explotación de sistemas de riego agrícola, tales como canales de riego, que deberán comunicarse como «otra oferta". Las entregas de agua de una empresa de suministro público a otro.
</t>
    </r>
    <r>
      <rPr>
        <b/>
        <sz val="12"/>
        <rFont val="Arial"/>
        <family val="2"/>
      </rPr>
      <t>Agua de riego:</t>
    </r>
    <r>
      <rPr>
        <sz val="12"/>
        <rFont val="Arial"/>
        <family val="2"/>
      </rPr>
      <t xml:space="preserve"> El agua que se aplica a los suelos con el fin de aumentar su contenido de humedad y para proporcionar para el crecimiento normal de la planta. Para efectos del cuestionario, los datos reportados en este punto del ajuste en la división 01 del CIIU4.
</t>
    </r>
    <r>
      <rPr>
        <b/>
        <sz val="12"/>
        <rFont val="Arial"/>
        <family val="2"/>
      </rPr>
      <t>Industria manufacturera _ Agua de refrigeración:</t>
    </r>
    <r>
      <rPr>
        <sz val="12"/>
        <rFont val="Arial"/>
        <family val="2"/>
      </rPr>
      <t xml:space="preserve"> El agua que se utiliza para absorber y eliminar el calor. En este cuestionario de agua de refrigeración se divide en agua utilizada en la generación de electricidad en las centrales eléctricas de enfriamiento, agua de enfriamiento y se usa en otros procesos industriales.
</t>
    </r>
    <r>
      <rPr>
        <b/>
        <sz val="12"/>
        <rFont val="Arial"/>
        <family val="2"/>
      </rPr>
      <t>Servicios:</t>
    </r>
    <r>
      <rPr>
        <sz val="12"/>
        <rFont val="Arial"/>
        <family val="2"/>
      </rPr>
      <t xml:space="preserve"> se refiere a la libre extracción de clases del CIIU 45-96, por ejemplo transporte de alimentos o servicios. Por favor, especifique la actividad si hay alguna gran abstracción en esta categoría. 
̶ Se realizó una homologación de usos, de acuerdo a los usos que pide la OCDE y los usos reportados en el Registro Nacional de Concesiones, tal como se presenta en el Cuadro 1. </t>
    </r>
  </si>
  <si>
    <t xml:space="preserve">Cuadro 1. Homologación de usos manejada.
Usos OCDE Equivalencia con Usos del Registro Nacional de Concesiones
* Public water supply Acueducto Rural + Consumo Humano. 
Acá se incluyen los servicios públicos de abastecimiento y el autoabastecimiento de consumo humano.
* Agriculture, forestry, fishing Agropecuario + Agroindustrial + Riego
of which: irrigation Riego
of which: aquaculture* No se tiene dato equivalente
* Mining and quarrying No se tiene registrado este uso
* Manufacturing industry Industrial
of which: cooling No se tiene registrado este uso
* Prod. of electricity (cooling) No se tiene registrado este uso
* Construction &amp; other activities No se tiene registrado este uso
* Services Comercial + Turistico
* Private households Está incluido en “Public water supply”. El Registro no permite diferenciar este tipo de uso. 
</t>
  </si>
  <si>
    <t>Dato</t>
  </si>
  <si>
    <t>Extracción</t>
  </si>
  <si>
    <t>Total agua extraída (captada)</t>
  </si>
  <si>
    <t>Agua subterránea</t>
  </si>
  <si>
    <t>Despacho</t>
  </si>
  <si>
    <t>Total agua despachada</t>
  </si>
  <si>
    <t>Agua comercializada</t>
  </si>
  <si>
    <t>Agua comercializada  micromedida</t>
  </si>
  <si>
    <t>Exportación de Agua</t>
  </si>
  <si>
    <t>Agua no comercializada</t>
  </si>
  <si>
    <t>Datos</t>
  </si>
  <si>
    <t>Volúmenes Recolectados y Transportados</t>
  </si>
  <si>
    <t>Total Agua Residual Recibida</t>
  </si>
  <si>
    <t>Total Agua Residual Volcada</t>
  </si>
  <si>
    <t>Tratamiento de Aguas Residuales</t>
  </si>
  <si>
    <t>Vuelco con Tratamiento</t>
  </si>
  <si>
    <t>Vuelco con Tratamiento Secundario</t>
  </si>
  <si>
    <t>Caudal tratado el día de máxima</t>
  </si>
  <si>
    <t>Instituto Costarricense de Acueductos y Alcantarillados</t>
  </si>
  <si>
    <t>Empresa de Servicios Públicos de Heredia, S.A.</t>
  </si>
  <si>
    <t>Canal Oeste</t>
  </si>
  <si>
    <t>Canal Sur</t>
  </si>
  <si>
    <r>
      <t>Volumen anual generado por el ICE</t>
    </r>
    <r>
      <rPr>
        <b/>
        <vertAlign val="superscript"/>
        <sz val="10"/>
        <rFont val="Arial"/>
        <family val="2"/>
      </rPr>
      <t>1/</t>
    </r>
  </si>
  <si>
    <r>
      <t>Volumen anual derivado= canal Oeste +canal Sur</t>
    </r>
    <r>
      <rPr>
        <b/>
        <vertAlign val="superscript"/>
        <sz val="10"/>
        <rFont val="Arial"/>
        <family val="2"/>
      </rPr>
      <t xml:space="preserve">1/ </t>
    </r>
  </si>
  <si>
    <r>
      <rPr>
        <vertAlign val="superscript"/>
        <sz val="10"/>
        <rFont val="Arial"/>
        <family val="2"/>
      </rPr>
      <t>1/</t>
    </r>
    <r>
      <rPr>
        <sz val="10"/>
        <rFont val="Arial"/>
        <family val="2"/>
      </rPr>
      <t xml:space="preserve"> Volumen de agua utilizado para riego por año en el DRAT, definición dada por la Comisión de Enlace MINAET-INEC</t>
    </r>
  </si>
  <si>
    <r>
      <t>2/</t>
    </r>
    <r>
      <rPr>
        <sz val="10"/>
        <rFont val="Arial"/>
        <family val="2"/>
      </rPr>
      <t>ICE: Instituto Costarricense de Electricidad</t>
    </r>
  </si>
  <si>
    <r>
      <t xml:space="preserve">Porcentaje Volumen Anual Derivado /Volumen Anual Generado </t>
    </r>
    <r>
      <rPr>
        <b/>
        <vertAlign val="superscript"/>
        <sz val="10"/>
        <rFont val="Arial"/>
        <family val="2"/>
      </rPr>
      <t>3/</t>
    </r>
  </si>
  <si>
    <r>
      <rPr>
        <vertAlign val="superscript"/>
        <sz val="10"/>
        <rFont val="Arial"/>
        <family val="2"/>
      </rPr>
      <t xml:space="preserve">3/ </t>
    </r>
    <r>
      <rPr>
        <sz val="10"/>
        <rFont val="Arial"/>
        <family val="2"/>
      </rPr>
      <t>Porcentaje de Volumen de agua utilizado para riego por año en el DRAT, Indicador propuesto a Comisión Enlace MINAET-INEC</t>
    </r>
  </si>
  <si>
    <t>Cuadro 1.2</t>
  </si>
  <si>
    <t>Cuadro 1.1</t>
  </si>
  <si>
    <t>Costa Rica: Caudal promedio anual generado en Presa Derivadora Miguel Pablo Dengo,  y volumen anual de agua entregado por el ICE utilizado para riego en Distrito de Riego Arenal Tempisque, años 2002-2014</t>
  </si>
  <si>
    <t>Caudal promedio anual generado en Presa Derivadora Miguel Pablo Dengo,  y volumen anual de agua entregado por el ICE utilizado para riego en Distrito de Riego Arenal Tempisque</t>
  </si>
  <si>
    <t xml:space="preserve">Costa Rica: Volumen de agua utilizado para riego por canal y porcentaje de volumen anual derivado respecto a volumen anual generada en el Distrito de Riego Arenal Tempisque, años 2003-2014 </t>
  </si>
  <si>
    <t xml:space="preserve">% del Volumen de agua entregado por el ICE (cantidad de agua en hm3) que es efectivamente  aprovechado anualmente para riego en el DRAT. </t>
  </si>
  <si>
    <t xml:space="preserve">El DRAT registra y obtiene información del indicador de la siguiente forma:
Es una fórmula recursiva en la se utiliza un archivo electrónico  en formato Excel  en el cual  el Operador de la Presa Derivadora Miguel Pablo Dengo (PDMPD) registra y ordena en una tabla los valores  referentes a caudales de agua (m3/s)  generados de la PDMPD, luego de ser utilizado por el  ICE en la Planta Hidroeléctrica Sandillal en Cañas para la generación de energía eléctrica.  Esta tabla  se denominada "Caudal Derivado De la PDMPD por día y hora según año y mes"
"Caudal promedio por día  generado de la PDMPD", (Q generado m3/s)
El Operador de la PDMPD suministra la información a la Unidad de Red Primaria, los funcionarios a cargo proceden a revisar los registros de caudales por hora, a partir de estos se obtiene aplicando formula matemática (promedio  simple) un promedio de cada día del mes, denominado , los datos de promedio por día se registran  en una tabla según mes para estimar, (por promedio simple) un caudal promedio mensual generado de la PDMPD.
Los valores de caudal promedio mensual generado de la PDMPD son registrados y ordenados en una tabla para cada año, de estos se obtiene, aplicando  fórmula de promedio, un valor promedio anual  (Q generado m3/s ), a partir de cual se calcula el Volumen Anual en hectómetros cúbicos de agua entregado por el ICE  para ser utilizado en riego en el DRAT.  Esto se hace aplicando la siguiente fórmula matemática de cálculo:
                                      V anual  =   Q promedio anual * T anual / 1 000 000
Dónde
V anual                 =     Número de hectómetros cúbicos que provee el ICE a Presa Derivadora del SENARA Miguel Pablo Dengo 
Q promedio anual  =     Promedio anual del caudal medido en m 3 / segundo en la PDMPD
T anual                  =     Número de segundos en una año = 86 400 seg/día x 365 días / año
1000 000                       =      Un millón de m3 / hectómetro
</t>
  </si>
  <si>
    <r>
      <t xml:space="preserve">COMENTARIOS GENERALES </t>
    </r>
    <r>
      <rPr>
        <sz val="12"/>
        <color theme="1"/>
        <rFont val="Arial"/>
        <family val="2"/>
      </rPr>
      <t xml:space="preserve"> Se recibe la información en tiempo, no se presentan atrasos en la entrega del dato, existe adecuada relación y coordinación con el ICE</t>
    </r>
  </si>
  <si>
    <r>
      <t xml:space="preserve">Caudal de agua (en m3/s)  es la cantidad de agua que pasa en una unidad de tiempo, en este caso metros cúbicos por segundo. Normalmente se identifica con el flujo volumétrico o volumen de agua que pasa por un área dada en la unidad de tiempo.                                                                                                                         En  este caso se refiere a los   m3/s o cantidad de agua que  recibe  la </t>
    </r>
    <r>
      <rPr>
        <b/>
        <sz val="12"/>
        <rFont val="Arial"/>
        <family val="2"/>
      </rPr>
      <t xml:space="preserve">Presa Miguel Pablo Dengo (PDMPD) </t>
    </r>
    <r>
      <rPr>
        <sz val="12"/>
        <rFont val="Arial"/>
        <family val="2"/>
      </rPr>
      <t xml:space="preserve">del SENARA  por parte del ICE, luego de ser utilizado en la generación de energía eléctrica proveniente del lago artificial de  Arenal.                                                                                
Tiempo: se refiere a segundos, horas, días, semanas, meses y, finalmente, año completo de 365 días.                                              
Caudal promedio diario generado de la PDMPD: los caudales registrados  por segundo en cada hora se suman y obtiene un promedio simple diario.
Caudal promedio mensual generado de la PDMPD: el caudal ( m3/s) promedio diario se suma y obtiene un promedio simple mensual  en m3/s.
Caudal promedio anual generado de la PDMPD: es el promedio en  m3/s,  de los caudales recibidos en los 12 meses del año  el caudal ( promedio diario se suma y obtiene un promedio simple mensual y luego se estima el caudal promedio anual en m3/s.                                                                                                                       Volumen Anual en Hectómetros cúbicos (hm3 ): caudal promedio en  diario m3/s multiplicado por 365 días por 86 400 segundos y dividido por 1 000 000 m3   
 El hectómetro cúbico es una unidad de volumen. Se corresponde con el volumen de un cubo de cien metros (un hectómetro) de lado. Equivale a un Giga litro (mil millones de litros) y es el segundo múltiplo del metro cúbico.
Por ser una unidad de cierta envergadura, se usa para definir la capacidad de los embalses o de los trasvases de agua.
Su abreviatura es hm3.
Equivalencias
I Hectómetro cúbico = 1 000 000 m3  = 1 000 decámetros cúbicos Dm3 o dam3 = 0,001 km3 
</t>
    </r>
  </si>
  <si>
    <t>Corrección para SINIGIR, se ampliaron datos en la formula de cálculos</t>
  </si>
  <si>
    <t>Volumen anual  de agua autorizados para extraer en cada sector por medio de concesiones.</t>
  </si>
  <si>
    <t>Son datos de línea de base 2014.</t>
  </si>
  <si>
    <t>Línea base 2014.</t>
  </si>
  <si>
    <t xml:space="preserve">Área Sembrada </t>
  </si>
  <si>
    <t xml:space="preserve">Área bajo riego </t>
  </si>
  <si>
    <r>
      <rPr>
        <b/>
        <sz val="12"/>
        <rFont val="Arial"/>
        <family val="2"/>
      </rPr>
      <t>Agua dulce</t>
    </r>
    <r>
      <rPr>
        <sz val="12"/>
        <rFont val="Arial"/>
        <family val="2"/>
      </rPr>
      <t xml:space="preserve">: agua que contiene solo cantidades mínimas de sales disueltas, especialmente cloruro de sodio. Agua dulce superficial:  Agua dulce que corre o permanece en la superficie de una masa de tierra; cursos de agua naturales como ríos, riachuelos, arroyos, lagos, etc., así como cursos de agua artificial como canales de riego, industriales y de navegación, sistemas de drenaje y reservas artificiales. A los efectos de este cuestionario, el agua extraída por filtración ribereña se incluye como agua dulce superficial. El agua de mar y aguas de transición, como pantanos salobres, lagunas y estuarios no se consideran agua dulce superficial.
Filtración ribereña es la utilización de formaciones geológicas existentes adyacentes a cuerpos de aguas superficiales para filtrar agua potable. Se perforan pozos en sedimentos arenosos fimos cercanos a los cuerpos de agua y se extrae el agua de dichos pozos. El agua en los cuerpos de agua se filtra a través de los sedimentos, eliminándose los contaminantes.
</t>
    </r>
    <r>
      <rPr>
        <b/>
        <sz val="12"/>
        <rFont val="Arial"/>
        <family val="2"/>
      </rPr>
      <t>Agua dulce subterránea :</t>
    </r>
    <r>
      <rPr>
        <sz val="12"/>
        <rFont val="Arial"/>
        <family val="2"/>
      </rPr>
      <t xml:space="preserve"> El agua que se retiene en una formación subterránea y que normalmente puede recuperarse de esa formación o a través de ella. Incluye todos los depósitos permanentes y temporales de agua en el subsuelo, cargados tanto artificial como naturalmente, de calidad suficiente para su utilización al menos en forma estacional. Esta categoría incluye los estratos que contienen napas freáticas, así como los estratos profundos, sometidos o no a presión, que se encuentran en suelos porosos o fracturados. A los fines de este cuestionario, el agua subterránea incluye manantiales, tanto concentrados como difusos, que podrían ser subacuosos.
</t>
    </r>
    <r>
      <rPr>
        <b/>
        <sz val="12"/>
        <rFont val="Arial"/>
        <family val="2"/>
      </rPr>
      <t>Promedio anual de largo plazo:</t>
    </r>
    <r>
      <rPr>
        <sz val="12"/>
        <rFont val="Arial"/>
        <family val="2"/>
      </rPr>
      <t xml:space="preserve"> Promedio aritmético de por lo menos 30 años consecutivos. Suministre el promedio correspondiente al período disponible e indique la duración del período en las notas a pie de página.</t>
    </r>
    <r>
      <rPr>
        <b/>
        <sz val="12"/>
        <rFont val="Arial"/>
        <family val="2"/>
      </rPr>
      <t xml:space="preserve"> Precipitación</t>
    </r>
    <r>
      <rPr>
        <sz val="12"/>
        <rFont val="Arial"/>
        <family val="2"/>
      </rPr>
      <t xml:space="preserve">: es el volumen total de precipitaciones atmosféricas húmedas (lluvia, nieve, granizo, rocío, etc.) que caen en el territorio de un país en un año, en millones de metros cúbicos. </t>
    </r>
    <r>
      <rPr>
        <b/>
        <sz val="12"/>
        <rFont val="Arial"/>
        <family val="2"/>
      </rPr>
      <t>Evapotranspiración real</t>
    </r>
    <r>
      <rPr>
        <sz val="12"/>
        <rFont val="Arial"/>
        <family val="2"/>
      </rPr>
      <t xml:space="preserve">: volumen total de evapotranspiración real del suelo, los humedales, las masas de agua naturales y la transpiración vegetal. Según la definición de este concepto en hidrología, la evapotranspiración generada por todas la actividades humanas queda excluida, con excepción de la agricultura y la silvicultura sin riego. La evapotranspiración real se calcula mediante diferentes modelos matemáticos, que van desde algoritmos muy simpes hasta esquemas que representan el ciclo hidrológico en detalle. </t>
    </r>
    <r>
      <rPr>
        <b/>
        <sz val="12"/>
        <rFont val="Arial"/>
        <family val="2"/>
      </rPr>
      <t>Flujo interno:</t>
    </r>
    <r>
      <rPr>
        <sz val="12"/>
        <rFont val="Arial"/>
        <family val="2"/>
      </rPr>
      <t xml:space="preserve"> es volumen total de escorrentía fluvial y las aguas subterráneas generada en el periodo de un año, en condiciones naturales, causadas exclusivamente por precipitaciones en un país. El flujo interno es igual a las precipitaciones menos las evapotranspiración real y puede calcularse o medirse. Si la escorrentía fluvial y la generación de aguas subterráneas se miden por separado, debe considerarse el valor neto de las transferencias entre aguas superficiales y subterráneas para evitar la duplicación.</t>
    </r>
  </si>
  <si>
    <t xml:space="preserve">Ingeniero Roberto Villalobos.                     rvilla@imn.ac.cr               Instituto Meteorológico Nacional </t>
  </si>
  <si>
    <r>
      <rPr>
        <b/>
        <sz val="12"/>
        <rFont val="Arial"/>
        <family val="2"/>
      </rPr>
      <t>Demanda Bioquímica de Oxígeno (DBO) ó Demanda de oxígeno: c</t>
    </r>
    <r>
      <rPr>
        <sz val="12"/>
        <rFont val="Arial"/>
        <family val="2"/>
      </rPr>
      <t xml:space="preserve">antidad de oxígeno usado en la estabilización de la materia orgánica carbonácea y nitrogenada por acción de los microorganismos en condiciones de tiempo y temperatura especificados
</t>
    </r>
    <r>
      <rPr>
        <b/>
        <sz val="12"/>
        <rFont val="Arial"/>
        <family val="2"/>
      </rPr>
      <t>Tratamiento de aguas residuales urbanas:</t>
    </r>
    <r>
      <rPr>
        <sz val="12"/>
        <rFont val="Arial"/>
        <family val="2"/>
      </rPr>
      <t xml:space="preserve"> es todo tipo de tratamiento de aguas residuales en plantas de tratamiento de aguas residuales urbanas. Generalmente son administradas por autoridades públicas o empresas privadas contratadas por las autoridades públicas. Se incluyen las aguas residuales transportadas en camiones a las plantas de tratamiento.
</t>
    </r>
    <r>
      <rPr>
        <b/>
        <sz val="12"/>
        <rFont val="Arial"/>
        <family val="2"/>
      </rPr>
      <t>Tratamiento primario de aguas residuales</t>
    </r>
    <r>
      <rPr>
        <sz val="12"/>
        <rFont val="Arial"/>
        <family val="2"/>
      </rPr>
      <t xml:space="preserve">: tratamiento de aguas residuales por medio de los procesos físicos, químicos o ambos, relacionados con la sedimentación de sólidos en suspensión u otros procesos  </t>
    </r>
    <r>
      <rPr>
        <b/>
        <sz val="12"/>
        <rFont val="Arial"/>
        <family val="2"/>
      </rPr>
      <t xml:space="preserve">Tratamiento secundario de aguas residuales: </t>
    </r>
    <r>
      <rPr>
        <sz val="12"/>
        <rFont val="Arial"/>
        <family val="2"/>
      </rPr>
      <t xml:space="preserve">tratamiento de aguas residuales posterior al tratamiento primario por medio de un tratamiento generalmente bilógico u otro secundario u otros procesos </t>
    </r>
    <r>
      <rPr>
        <b/>
        <sz val="12"/>
        <rFont val="Arial"/>
        <family val="2"/>
      </rPr>
      <t>Tratamiento terciario de agua residuales</t>
    </r>
    <r>
      <rPr>
        <sz val="12"/>
        <rFont val="Arial"/>
        <family val="2"/>
      </rPr>
      <t xml:space="preserve">: es tratamiento, además de secundario, del nitrógeno o el fósforo, o ambos u otra sustancia contaminante que afecta la calidad o el uso específico del agua. </t>
    </r>
  </si>
  <si>
    <r>
      <rPr>
        <b/>
        <sz val="12"/>
        <rFont val="Arial"/>
        <family val="2"/>
      </rPr>
      <t>Demanda Bioquímica de Oxígeno (DBO) ó Demanda de oxígeno: (</t>
    </r>
    <r>
      <rPr>
        <sz val="12"/>
        <rFont val="Arial"/>
        <family val="2"/>
      </rPr>
      <t xml:space="preserve">generalmente cinco días y 20 ºC). Mide indirectamente el contenido de materia orgánica biodegradable.
</t>
    </r>
    <r>
      <rPr>
        <b/>
        <sz val="12"/>
        <rFont val="Arial"/>
        <family val="2"/>
      </rPr>
      <t>Tratamiento de aguas residuales urbanas</t>
    </r>
    <r>
      <rPr>
        <sz val="12"/>
        <rFont val="Arial"/>
        <family val="2"/>
      </rPr>
      <t xml:space="preserve">:  Las plantas de tratamiento de aguas residuales urbanas se clasifican en la categoría CIIU 37 (alcantarillado).
</t>
    </r>
    <r>
      <rPr>
        <b/>
        <sz val="12"/>
        <rFont val="Arial"/>
        <family val="2"/>
      </rPr>
      <t>Tratamiento primario de aguas residuales:</t>
    </r>
    <r>
      <rPr>
        <sz val="12"/>
        <rFont val="Arial"/>
        <family val="2"/>
      </rPr>
      <t xml:space="preserve">  por medio de los cuales se reducen de las aguas residuales entrantes la demanda bioquímica de oxígeno (DBO5) al menos en un 20% antes de su descarga y los sólidos en suspensión totales al menos en un 50%. Para evitar la doble contabilidad, en casos de agua sometida más de un tipo de tratamiento, debe indicarse sólo en el campo correspondiente al tipo de tratamiento a nivel superior. </t>
    </r>
    <r>
      <rPr>
        <b/>
        <sz val="12"/>
        <rFont val="Arial"/>
        <family val="2"/>
      </rPr>
      <t xml:space="preserve">Tratamiento secundario de aguas residuales: </t>
    </r>
    <r>
      <rPr>
        <sz val="12"/>
        <rFont val="Arial"/>
        <family val="2"/>
      </rPr>
      <t xml:space="preserve">que obtenga una reducción de la demanda bioquímica de oxígeno al menos del 70% y de la demanda química de oxígeno (DQO) al menos del 75%. Para evitar la doble contabilidad debe de informarse cuando el agua es sometida a mas de un tipo de tratamiento. </t>
    </r>
    <r>
      <rPr>
        <b/>
        <sz val="12"/>
        <rFont val="Arial"/>
        <family val="2"/>
      </rPr>
      <t xml:space="preserve">Tratamiento terciario de agua residuales: </t>
    </r>
    <r>
      <rPr>
        <sz val="12"/>
        <rFont val="Arial"/>
        <family val="2"/>
      </rPr>
      <t xml:space="preserve">es tratamiento, además de secundario, del nitrógeno o el fósforo, o ambos u otra sustancia contaminante que afecta la calidad o el uso específico del agua. </t>
    </r>
  </si>
  <si>
    <t xml:space="preserve">Hidrometeorologico, se deben a la acción de factores atmosféricos, como el viento, la lluvia o cambios bruscos de temperatura. Son ejemplos de éstos los huracanes, las inundaciones y las tormentas de nieve o granizo.
Terremoto, también llamado seísmo, sismo, (temblor, temblor de tierra o movimiento telúrico, es un fenómeno de sacudida brusca y pasajera de la corteza terrestre producida por la liberación de energía acumulada en forma de ondas sísmicas. Los más comunes se producen por la actividad de fallas geológicas. También pueden ocurrir por otras causas como, por ejemplo, fricción en el borde de placas tectónicas, procesos volcánicos o incluso pueden ser producidas por el hombre al realizar pruebas de detonaciones nucleares subterráneas.
El desastre tecnológico se define como una situación, derivada de un accidente en el que se involucran sustancias químicas peligrosas o equipos peligrosos; que causa daños al ambiente, a la salud, al componente socioeconómico y a la infraestructura productiva de una nación o bien de un sistema, siendo estos daños de tal magnitud que exceden la capacidad de respuesta del componente del afectado.
Una crisis sanitaria o de salud pública es una situación de alarma o complicada del sistema sanitario que afecta a una o varias zonas geográficas, desde una localidad concreta hasta abarcar a todo el planeta. Suelen originar pérdidas en salud, vidas y dinero, pero a veces, se aprovechan maliciosamente con beneficios políticos o industriales. Su gravedad se suele medir por el número de personas afectadas, por su extensión geográfica, o por la morbilidad o mortalidad del proceso patógeno que lo origina.
</t>
  </si>
  <si>
    <t>Acueducto del Instituto Costaricense de Acueductos y Alcantarillados</t>
  </si>
  <si>
    <t>Tubería fuera vivienda dentro lote</t>
  </si>
  <si>
    <r>
      <t>1/</t>
    </r>
    <r>
      <rPr>
        <sz val="10"/>
        <color theme="1"/>
        <rFont val="Arial"/>
        <family val="2"/>
      </rPr>
      <t xml:space="preserve"> Incluye a la tubería fuera de la vivienda, ya sea dentro del lote o edificio, o fuera del lote o edificio.</t>
    </r>
  </si>
  <si>
    <r>
      <rPr>
        <b/>
        <sz val="12"/>
        <rFont val="Arial"/>
        <family val="2"/>
      </rPr>
      <t>Tubería dentro de la vivienda:</t>
    </r>
    <r>
      <rPr>
        <sz val="12"/>
        <rFont val="Arial"/>
        <family val="2"/>
      </rPr>
      <t xml:space="preserve"> el agua llega dentro de la vivienda por medio de un tubo o una llave, por lo que no es necesario salir de ésta para abastecerse de agua.                                         </t>
    </r>
    <r>
      <rPr>
        <b/>
        <sz val="12"/>
        <rFont val="Arial"/>
        <family val="2"/>
      </rPr>
      <t>Tubería fuera de la vivienda:</t>
    </r>
    <r>
      <rPr>
        <sz val="12"/>
        <rFont val="Arial"/>
        <family val="2"/>
      </rPr>
      <t xml:space="preserve"> pero dentro del lote o edificio: el agua llega por cañería dentro del lote, propiedad o edificio, pero no dentro de la vivienda por lo que debe ser acarreada hasta el interior de la vivienda.                                                                                                                     </t>
    </r>
    <r>
      <rPr>
        <b/>
        <sz val="12"/>
        <rFont val="Arial"/>
        <family val="2"/>
      </rPr>
      <t>Tubería fuera del lote o edificio</t>
    </r>
    <r>
      <rPr>
        <sz val="12"/>
        <rFont val="Arial"/>
        <family val="2"/>
      </rPr>
      <t xml:space="preserve">: el agua llega a un tubo o llave pública que se ubica fuera del lote, propiedad o edificio, por lo que es de uso comercial. Recuerde que el lote o propiedad es el sitio donde se ubica la vivienda y áreas de patio o jardín que la rodea.                                                  </t>
    </r>
    <r>
      <rPr>
        <b/>
        <sz val="12"/>
        <rFont val="Arial"/>
        <family val="2"/>
      </rPr>
      <t xml:space="preserve">No tiene por tubería: </t>
    </r>
    <r>
      <rPr>
        <sz val="12"/>
        <rFont val="Arial"/>
        <family val="2"/>
      </rPr>
      <t xml:space="preserve">la vivienda se abastece por otro medio diferente que no es tubería (acarrea de un pozo, rio, lluvia etc.)
</t>
    </r>
  </si>
  <si>
    <t>Nota: Se crea una variable para mortalidad por enfermedades y condiciones transmitidas por el agua, denominada 5.2.2.a.3</t>
  </si>
  <si>
    <r>
      <t>m</t>
    </r>
    <r>
      <rPr>
        <vertAlign val="superscript"/>
        <sz val="12"/>
        <color theme="1"/>
        <rFont val="Arial"/>
        <family val="2"/>
      </rPr>
      <t>3</t>
    </r>
    <r>
      <rPr>
        <sz val="12"/>
        <color theme="1"/>
        <rFont val="Arial"/>
        <family val="2"/>
      </rPr>
      <t xml:space="preserve"> / día </t>
    </r>
  </si>
  <si>
    <t>DESDE: 2009</t>
  </si>
  <si>
    <t>DESCRIPCION DE LAS VARIABLES</t>
  </si>
  <si>
    <r>
      <t>Estimaciones de la Autoridad reguladora de servicios públicos (</t>
    </r>
    <r>
      <rPr>
        <b/>
        <sz val="12"/>
        <rFont val="Arial"/>
        <family val="2"/>
      </rPr>
      <t>ARESEP</t>
    </r>
    <r>
      <rPr>
        <sz val="12"/>
        <rFont val="Arial"/>
        <family val="2"/>
      </rPr>
      <t>). basadas en los reportes que presentan los operadores regulados por ese ente</t>
    </r>
  </si>
  <si>
    <t xml:space="preserve"> Daniel Echeverría Lutz (decheverria@aresep.go.cr). Intendencia de aguas</t>
  </si>
  <si>
    <t>FISICA  X</t>
  </si>
  <si>
    <t>25/10/2013</t>
  </si>
  <si>
    <t>Corrección para SINIGIR</t>
  </si>
  <si>
    <t xml:space="preserve">Volumen diario de agua extraída y efectivamente comercializad de los principales operadores anual  </t>
  </si>
  <si>
    <t>Cantidad de fincas acuícolas por extensión del espejo de agua en metros cuadrados, fincas acuícolas por especie y fincas acuícolas por sistema de producción según provincia</t>
  </si>
  <si>
    <t>Cantidad de fincas con algún tipo de sistema de riego por área sembrada y área bajo riego (hectáreas) según principales cultivos a nivel nacional</t>
  </si>
  <si>
    <t>Total hectáreas en Riego</t>
  </si>
  <si>
    <t>Hectáreas</t>
  </si>
  <si>
    <t>Cantidad de fincas por tratamiento de agua servida y uso de drenajes según provincia</t>
  </si>
  <si>
    <t>Fuerza motriz</t>
  </si>
  <si>
    <t xml:space="preserve">Volumen de agua extraída de fuentes superficiales (ríos, lagos, embalses, etc., incluido el volumen de agua de lluvia recogida) y subterráneas ya sea permanente o temporalmente por las unidades económicas cuyas actividades principales son la captación y el tratamiento del agua y su distribución entre los hogares y otros usuarios (CIIU 36: Captación, tratamiento y distribución de agua). La industria del suministro de agua está categorizada como CIIU 36 en la Clasificación Industrial Internacional Uniforme de todas las actividades económicas (CIIU Rev. 4).  Se excluye aquí el volumen de agua extraída por la industria del suministro de agua para la operación de los canales de irrigación; ese volumen debe registrarse en la sección "Extracción de agua dulce por la agricultura, la silvicultura y la pesca".      
</t>
  </si>
  <si>
    <t>La información utilizada presenta las siguientes limitaciones: 
La precisión de los datos dependen de la calidad del proceso de recolección y procesamiento de datos de los entes operadores</t>
  </si>
  <si>
    <r>
      <rPr>
        <b/>
        <sz val="12"/>
        <rFont val="Arial"/>
        <family val="2"/>
      </rPr>
      <t>Total  Agua Residual Recibida</t>
    </r>
    <r>
      <rPr>
        <sz val="12"/>
        <rFont val="Arial"/>
        <family val="2"/>
      </rPr>
      <t xml:space="preserve"> Promedio diario estimado de aguas residuales ingresado a la red.  Usualmente se adopta una fracción del agua potable comercializada como por ej. el 70 %.
</t>
    </r>
    <r>
      <rPr>
        <b/>
        <sz val="12"/>
        <rFont val="Arial"/>
        <family val="2"/>
      </rPr>
      <t>Total  Agua Residual Volcada</t>
    </r>
    <r>
      <rPr>
        <sz val="12"/>
        <rFont val="Arial"/>
        <family val="2"/>
      </rPr>
      <t xml:space="preserve"> Promedio diario medido de aguas residuales volcado a cuerpo receptor (con y sin tratamiento).
</t>
    </r>
    <r>
      <rPr>
        <b/>
        <sz val="12"/>
        <rFont val="Arial"/>
        <family val="2"/>
      </rPr>
      <t xml:space="preserve">Vuelco con Tratamiento </t>
    </r>
    <r>
      <rPr>
        <sz val="12"/>
        <rFont val="Arial"/>
        <family val="2"/>
      </rPr>
      <t xml:space="preserve">Promedio diario de aguas residuales vertido a cuerpo receptor previo tratamiento primario y/o secundario.
</t>
    </r>
    <r>
      <rPr>
        <b/>
        <sz val="12"/>
        <rFont val="Arial"/>
        <family val="2"/>
      </rPr>
      <t>Vuelco con Tratamiento Secundario</t>
    </r>
    <r>
      <rPr>
        <sz val="12"/>
        <rFont val="Arial"/>
        <family val="2"/>
      </rPr>
      <t xml:space="preserve"> Promedio diario de aguas residuales vertido a cuerpo receptor previo tratamiento secundario (DBO5 = 30 mg/lt; SS 10’ = 0,5 ml/lt).
</t>
    </r>
    <r>
      <rPr>
        <b/>
        <sz val="12"/>
        <rFont val="Arial"/>
        <family val="2"/>
      </rPr>
      <t>Caudal tratado el día de máxima producción</t>
    </r>
    <r>
      <rPr>
        <sz val="12"/>
        <rFont val="Arial"/>
        <family val="2"/>
      </rPr>
      <t xml:space="preserve">:  Caudal de aguas residuales tratado (primario y/o secundario) el día de máxima del año.
</t>
    </r>
    <r>
      <rPr>
        <b/>
        <sz val="12"/>
        <rFont val="Arial"/>
        <family val="2"/>
      </rPr>
      <t>Demanda Bioquímica de Oxígeno (DBO)</t>
    </r>
    <r>
      <rPr>
        <sz val="12"/>
        <rFont val="Arial"/>
        <family val="2"/>
      </rPr>
      <t xml:space="preserve"> o Demanda de oxígeno: cantidad de oxígeno usado en la estabilización de la materia orgánica carbonácea y nitrogenada por acción de los microorganismos en condiciones de tiempo y temperatura especificados
</t>
    </r>
    <r>
      <rPr>
        <b/>
        <sz val="12"/>
        <rFont val="Arial"/>
        <family val="2"/>
      </rPr>
      <t>Tratamiento de aguas residuales urbanas:</t>
    </r>
    <r>
      <rPr>
        <sz val="12"/>
        <rFont val="Arial"/>
        <family val="2"/>
      </rPr>
      <t xml:space="preserve"> es todo tipo de tratamiento de aguas residuales en plantas de tratamiento de aguas residuales urbanas. Generalmente son administradas por autoridades públicas o empresas privadas contratadas por las autoridades públicas. Se incluyen las aguas residuales transportadas en camiones a las plantas de tratamiento.
</t>
    </r>
    <r>
      <rPr>
        <b/>
        <sz val="12"/>
        <rFont val="Arial"/>
        <family val="2"/>
      </rPr>
      <t>Tratamiento primario de aguas residuales:</t>
    </r>
    <r>
      <rPr>
        <sz val="12"/>
        <rFont val="Arial"/>
        <family val="2"/>
      </rPr>
      <t xml:space="preserve"> tratamiento de aguas residuales por medio de los procesos físicos, químicos o ambos, relacionados con la sedimentación de sólidos en suspensión u otros procesos  </t>
    </r>
    <r>
      <rPr>
        <b/>
        <sz val="12"/>
        <rFont val="Arial"/>
        <family val="2"/>
      </rPr>
      <t>Tratamiento secundario de aguas residuales</t>
    </r>
    <r>
      <rPr>
        <sz val="12"/>
        <rFont val="Arial"/>
        <family val="2"/>
      </rPr>
      <t xml:space="preserve">: tratamiento de aguas residuales posterior al tratamiento primario por medio de un tratamiento generalmente bilógico u otro secundario u otros procesos Tratamiento terciario de agua residuales: es tratamiento, además de secundario, del nitrógeno o el fósforo, o ambos u otra sustancia contaminante que afecta la calidad o el uso específico del agua. </t>
    </r>
  </si>
  <si>
    <t>Volumen diario de agua residual que se recolecta en alcantarillados y que se somete algún tipo de tratamiento.  También estima el agua que se vierte en lo s causes de agua sin ningún tipo de tratamiento</t>
  </si>
  <si>
    <t>La información utilizada presenta las siguientes limitaciones: 
La precisión de los datos dependen de la calidad del proceso de recolección y procesamiento de datos de los entes operadores.  Además es una estimación basada en un porcentaje determinado de los volumen de agua potable que son efectivamente entregados a los usuario por los operadores de agua y saneamiento.  En la mayor parte de los casos no hay macro medición.  También influye que los aguas pluviales son canalizadas hacia las alcantarillas sanitarias lo que hace casi imposible medir los volúmenes de aguas residuales</t>
  </si>
  <si>
    <t>Fuente de Producción</t>
  </si>
  <si>
    <t>Tres Ríos</t>
  </si>
  <si>
    <t>Superficial</t>
  </si>
  <si>
    <t>Planta</t>
  </si>
  <si>
    <t>Pozo Vesco</t>
  </si>
  <si>
    <t xml:space="preserve">Pozo Las Monjas </t>
  </si>
  <si>
    <t>Guadalupe</t>
  </si>
  <si>
    <t>Los Sitios</t>
  </si>
  <si>
    <t>Pozo La Florida</t>
  </si>
  <si>
    <t>San Juan de Dios</t>
  </si>
  <si>
    <t>San Juan de Dios Desamparados</t>
  </si>
  <si>
    <t xml:space="preserve">Pozo Veracruz </t>
  </si>
  <si>
    <t>San Antonio de Escazú</t>
  </si>
  <si>
    <t>San Antonio Escazú</t>
  </si>
  <si>
    <t>Los Cuadros</t>
  </si>
  <si>
    <t>Salitral</t>
  </si>
  <si>
    <t>San Rafael de Coronado</t>
  </si>
  <si>
    <t>San Rafael Coronado</t>
  </si>
  <si>
    <t>San Jerónimo de Moravia</t>
  </si>
  <si>
    <t>San Jerónimo Moravia</t>
  </si>
  <si>
    <t>Quitirrisí</t>
  </si>
  <si>
    <t>Quitirrisí (1)</t>
  </si>
  <si>
    <t>Alajuelita</t>
  </si>
  <si>
    <t>Mata de Plátano</t>
  </si>
  <si>
    <t>Guatuso Patarrá</t>
  </si>
  <si>
    <t>El Llano</t>
  </si>
  <si>
    <t>El Llano de Alajuelita</t>
  </si>
  <si>
    <t>El Guarco</t>
  </si>
  <si>
    <t>Puente Mulas</t>
  </si>
  <si>
    <t xml:space="preserve">Bombeo Intel </t>
  </si>
  <si>
    <t>Pozo La Rivera</t>
  </si>
  <si>
    <t>La Valencia</t>
  </si>
  <si>
    <t>San Pablo</t>
  </si>
  <si>
    <t>Pozo RIncón de Ricardo #1(Pequeño)</t>
  </si>
  <si>
    <t>Pozo RIncón de Ricardo #2 (Grande)</t>
  </si>
  <si>
    <t>Pozo San Pablo  # 1</t>
  </si>
  <si>
    <t>Pozo La  Meseta</t>
  </si>
  <si>
    <t>Potrerillos San Antono</t>
  </si>
  <si>
    <t>Booster Matra</t>
  </si>
  <si>
    <t>Pozo Zoológico</t>
  </si>
  <si>
    <t xml:space="preserve">Pozo Brasil de Mora </t>
  </si>
  <si>
    <t>Potrerillos-Lindora</t>
  </si>
  <si>
    <t>Padre Carazo</t>
  </si>
  <si>
    <t>Manantiales Padre Carazo</t>
  </si>
  <si>
    <t>Manantial</t>
  </si>
  <si>
    <t>Pizote</t>
  </si>
  <si>
    <t>Manantiales Pizote</t>
  </si>
  <si>
    <t>Vista de Mar</t>
  </si>
  <si>
    <t>Manantiales Vista de Mar</t>
  </si>
  <si>
    <t>Chiverrales</t>
  </si>
  <si>
    <t>Lajas</t>
  </si>
  <si>
    <t>Lajas (Fuentes no medidas)</t>
  </si>
  <si>
    <t>Barrio España</t>
  </si>
  <si>
    <t>Matinilla</t>
  </si>
  <si>
    <t>Matinilla (Fuentes no medidas)</t>
  </si>
  <si>
    <t>Sur de Alajuelita</t>
  </si>
  <si>
    <t>Sur Alajuelita (Fuentes no medidas)</t>
  </si>
  <si>
    <t>Sur de Escazú</t>
  </si>
  <si>
    <t xml:space="preserve">Pozo Bebedero </t>
  </si>
  <si>
    <t>Sur de Escazú (Fuentes no medidas)</t>
  </si>
  <si>
    <t>Ticufres-Queda Honda</t>
  </si>
  <si>
    <t>Fuentes Ticufres</t>
  </si>
  <si>
    <t>Pozo Bosque Escondido 1</t>
  </si>
  <si>
    <t>Pozo Montes del Valle</t>
  </si>
  <si>
    <t>Pozo Piquín</t>
  </si>
  <si>
    <t>Pozo Paquita</t>
  </si>
  <si>
    <t>Pozo Chalo</t>
  </si>
  <si>
    <t>Pozo Castilla</t>
  </si>
  <si>
    <t>DESDE: 2015</t>
  </si>
  <si>
    <t>HASTA: 2015</t>
  </si>
  <si>
    <r>
      <t>Volumen de agua extraída de fuentes superficiales (ríos, lagos, embalses, etc., incluido el volumen de agua de lluvia recogida) y subterráneas ya sea permanente o temporalmente por las unidades económicas cuyas actividades principales son la captación y el tratamiento del agua y su distribución entre los hogares y otros usuarios (CIIU 36: Captación, tratamiento y distribución de agua). En este caso corresponde solamente a las plantas potabilizadoras del A y A situadas en la Gran áreas metropolitana (</t>
    </r>
    <r>
      <rPr>
        <b/>
        <sz val="12"/>
        <rFont val="Arial"/>
        <family val="2"/>
      </rPr>
      <t xml:space="preserve">GAM) de Costa Rica.  Incluye fuentes tipo superficial y subterránea. </t>
    </r>
    <r>
      <rPr>
        <sz val="12"/>
        <rFont val="Arial"/>
        <family val="2"/>
      </rPr>
      <t>La industria del suministro de agua se conoce como A y A pero su nombre oficial es</t>
    </r>
    <r>
      <rPr>
        <b/>
        <sz val="12"/>
        <rFont val="Arial"/>
        <family val="2"/>
      </rPr>
      <t xml:space="preserve"> Instituto costarricense de acueductos y alcantarillado</t>
    </r>
    <r>
      <rPr>
        <sz val="12"/>
        <rFont val="Arial"/>
        <family val="2"/>
      </rPr>
      <t xml:space="preserve">s.  Está categorizada como CIIU 36 en la Clasificación Industrial Internacional Uniforme de todas las actividades económicas (CIIU Rev. 4).  Se excluye aquí el volumen de agua extraída por la industria del suministro de agua para la operación de los canales de irrigación; ese volumen debe registrarse en la sección "Extracción de agua dulce por la agricultura, la silvicultura y la pesca".      
</t>
    </r>
  </si>
  <si>
    <r>
      <rPr>
        <b/>
        <sz val="12"/>
        <rFont val="Arial"/>
        <family val="2"/>
      </rPr>
      <t>Agua dulce superficia</t>
    </r>
    <r>
      <rPr>
        <sz val="12"/>
        <rFont val="Arial"/>
        <family val="2"/>
      </rPr>
      <t xml:space="preserve">l: El agua que corre o se apoya en la superficie de una masa de tierra: los cursos de agua naturales como ríos, arroyos, riachuelos, lagos, etc., así como los cursos de agua artificiales tales como canales de riego, industriales y de navegación, sistemas de drenaje y embalses artificiales. 
</t>
    </r>
    <r>
      <rPr>
        <b/>
        <sz val="12"/>
        <rFont val="Arial"/>
        <family val="2"/>
      </rPr>
      <t xml:space="preserve">Agua dulce subterránea (POZO) </t>
    </r>
    <r>
      <rPr>
        <sz val="12"/>
        <rFont val="Arial"/>
        <family val="2"/>
      </rPr>
      <t xml:space="preserve">: El agua dulce que se está celebrando en, y por lo general se puede recuperar a partir de, o mediante, una formación subterránea. Todos los depósitos permanentes y temporales de agua, cargados tanto artificial como natural, en el subsuelo, de calidad suficiente para, al menos, el uso estacional. Esta categoría incluye capas freáticas acuíferas, así como los estratos de profundidad bajo presión o no, contenida en los suelos porosos o fracturados. Para los fines de este cuestionario, el agua subterránea incluye manantiales, tanto concentrados como difusos, que podrían ser subacuosos.
</t>
    </r>
    <r>
      <rPr>
        <b/>
        <sz val="12"/>
        <rFont val="Arial"/>
        <family val="2"/>
      </rPr>
      <t>Extracción bruta de agua:</t>
    </r>
    <r>
      <rPr>
        <sz val="12"/>
        <rFont val="Arial"/>
        <family val="2"/>
      </rPr>
      <t xml:space="preserve"> Agua extraída de cualquier fuente, ya sea permanente o temporal.
</t>
    </r>
    <r>
      <rPr>
        <b/>
        <sz val="12"/>
        <rFont val="Arial"/>
        <family val="2"/>
      </rPr>
      <t>Total agua extraída (captada):</t>
    </r>
    <r>
      <rPr>
        <sz val="12"/>
        <rFont val="Arial"/>
        <family val="2"/>
      </rPr>
      <t xml:space="preserve">  Promedio diario de agua extraída en el año: subterránea y superficial (captada).
La extracción de agua se desglosa por categorías de actividades seleccionadas de acuerdo a las clasificaciones CIIU (Rev. 4)
</t>
    </r>
    <r>
      <rPr>
        <b/>
        <sz val="12"/>
        <rFont val="Arial"/>
        <family val="2"/>
      </rPr>
      <t>Suministro público de agua dulce:</t>
    </r>
    <r>
      <rPr>
        <sz val="12"/>
        <rFont val="Arial"/>
        <family val="2"/>
      </rPr>
      <t xml:space="preserve"> El agua suministrada por las unidades económicas dedicadas a la captación, depuración y distribución de agua.  Corresponde a la división 36 del CIIU4 independientemente del sector de actividad, pero excluyendo la explotación de sistemas de riego agrícola, tales como canales de riego, que deberán comunicarse como «otra oferta".  Total de agua despachada: Promedio diario de agua despachada a la red en el año informado (Agua captada + importación - pérdidas en plantas). El despacho exportado en bloque debe incluirse.         </t>
    </r>
    <r>
      <rPr>
        <b/>
        <sz val="12"/>
        <rFont val="Arial"/>
        <family val="2"/>
      </rPr>
      <t xml:space="preserve">Agua comercializada  </t>
    </r>
    <r>
      <rPr>
        <sz val="12"/>
        <rFont val="Arial"/>
        <family val="2"/>
      </rPr>
      <t xml:space="preserve"> Promedio diario de agua comercializada (que llega a destino, se facture o no). El despacho exportado debe incluirse.
</t>
    </r>
    <r>
      <rPr>
        <b/>
        <sz val="12"/>
        <rFont val="Arial"/>
        <family val="2"/>
      </rPr>
      <t xml:space="preserve">Agua comercializada micro medida </t>
    </r>
    <r>
      <rPr>
        <sz val="12"/>
        <rFont val="Arial"/>
        <family val="2"/>
      </rPr>
      <t xml:space="preserve">: Promedio diario de agua comercializada con micromedición.  </t>
    </r>
    <r>
      <rPr>
        <b/>
        <sz val="12"/>
        <rFont val="Arial"/>
        <family val="2"/>
      </rPr>
      <t>Agua comercializada a Clientes Residenciales:</t>
    </r>
    <r>
      <rPr>
        <sz val="12"/>
        <rFont val="Arial"/>
        <family val="2"/>
      </rPr>
      <t xml:space="preserve"> Promedio diario de agua comercializada a clientes Residenciales (que llega a destino).    </t>
    </r>
    <r>
      <rPr>
        <b/>
        <sz val="12"/>
        <rFont val="Arial"/>
        <family val="2"/>
      </rPr>
      <t>Agua comercializada a Clientes no residenciales</t>
    </r>
    <r>
      <rPr>
        <sz val="12"/>
        <rFont val="Arial"/>
        <family val="2"/>
      </rPr>
      <t xml:space="preserve">: Promedio diario de agua comercializada a clientes NO Residenciales conmicromedicion (que llega a destino).  </t>
    </r>
    <r>
      <rPr>
        <b/>
        <sz val="12"/>
        <rFont val="Arial"/>
        <family val="2"/>
      </rPr>
      <t xml:space="preserve">  Exportaciones de agua: </t>
    </r>
    <r>
      <rPr>
        <sz val="12"/>
        <rFont val="Arial"/>
        <family val="2"/>
      </rPr>
      <t xml:space="preserve">Promedio diario de agua (“en bloque”) exportada o vendida a otro distribuidor durante el año informado. </t>
    </r>
    <r>
      <rPr>
        <b/>
        <sz val="12"/>
        <rFont val="Arial"/>
        <family val="2"/>
      </rPr>
      <t xml:space="preserve">  Agua no comercializada: </t>
    </r>
    <r>
      <rPr>
        <sz val="12"/>
        <rFont val="Arial"/>
        <family val="2"/>
      </rPr>
      <t>Promedio diario de agua despachada y no comercializada.</t>
    </r>
  </si>
  <si>
    <t>José Manuel Guzmán. (mguzman@aya.go.cr). Instituto Nacional de Acueductos y Alcantarillados. Subgerencia de Gestión de Sistemas de la GAM (UEN de Agua potable)</t>
  </si>
  <si>
    <t>#</t>
  </si>
  <si>
    <t>Cantón</t>
  </si>
  <si>
    <t>SISTEMA</t>
  </si>
  <si>
    <t>Fuente (nombre)</t>
  </si>
  <si>
    <t>San Isidro</t>
  </si>
  <si>
    <t>San Isídro</t>
  </si>
  <si>
    <t>Dique quebradas</t>
  </si>
  <si>
    <t>Nacientes quebradas</t>
  </si>
  <si>
    <t>Pozo Nº 1 Los Chiles</t>
  </si>
  <si>
    <t xml:space="preserve">               -     </t>
  </si>
  <si>
    <t xml:space="preserve">                       -     </t>
  </si>
  <si>
    <t>Pozo Nº 2 Los Chiles</t>
  </si>
  <si>
    <t>Peñas Blancas</t>
  </si>
  <si>
    <t>Nac. Peñas blancas</t>
  </si>
  <si>
    <t>San Rafael Platanares</t>
  </si>
  <si>
    <t>Fuentes San Rafael Platanares</t>
  </si>
  <si>
    <t>Sístema Tinamastes</t>
  </si>
  <si>
    <t>Naciente tinamastes</t>
  </si>
  <si>
    <t>Sístema Platanillo</t>
  </si>
  <si>
    <t>Nacientes Platanillo</t>
  </si>
  <si>
    <t>Sístema Pejibaye</t>
  </si>
  <si>
    <t>Nacientes pejibaye</t>
  </si>
  <si>
    <t>Osa</t>
  </si>
  <si>
    <t>Ciudad Cortés</t>
  </si>
  <si>
    <t>Fuentes cortés</t>
  </si>
  <si>
    <t>Sístema Palmar Sur</t>
  </si>
  <si>
    <t>Pozo Nº 1 Palmar Sur</t>
  </si>
  <si>
    <t>Pozo Nº 2 Palmar Sur</t>
  </si>
  <si>
    <t>Pozo Nº 3 Palmar Sur</t>
  </si>
  <si>
    <t>Palmar Norte</t>
  </si>
  <si>
    <t>Quebrada Grande Palmar Norte</t>
  </si>
  <si>
    <t>Quebrada Benjamín Palmar Norte</t>
  </si>
  <si>
    <t>Pozo Nº 1 Palmar Norte</t>
  </si>
  <si>
    <t>Coto Brus</t>
  </si>
  <si>
    <t>San Vito</t>
  </si>
  <si>
    <t>Las Tablas de Coto Brus</t>
  </si>
  <si>
    <t>Corredores</t>
  </si>
  <si>
    <t>Ciudad Neily</t>
  </si>
  <si>
    <t>Fuentes de C. Neily</t>
  </si>
  <si>
    <t>Fuente Fila de Cal</t>
  </si>
  <si>
    <t>Fuentes de Abrojo</t>
  </si>
  <si>
    <t>Fuentes Paso Canoas</t>
  </si>
  <si>
    <t>La Cuesta</t>
  </si>
  <si>
    <t>Galería La Cuesta ( Bombeo )</t>
  </si>
  <si>
    <t>Laurel y nuevos acueductos</t>
  </si>
  <si>
    <t>Fuentes de Albinio</t>
  </si>
  <si>
    <t>Coto 44  y nuevos acueductos</t>
  </si>
  <si>
    <t>Bombeo Coto 44</t>
  </si>
  <si>
    <t>Golfito</t>
  </si>
  <si>
    <t>Río Claro</t>
  </si>
  <si>
    <t>Fuentes de Río Claro</t>
  </si>
  <si>
    <t>Los Angeles Río Claro</t>
  </si>
  <si>
    <t>Fuente Los Ang de Río Claro</t>
  </si>
  <si>
    <t>La Mona</t>
  </si>
  <si>
    <t>Bombeo La Mona de Golfito</t>
  </si>
  <si>
    <t>Bombeo #2 Pueblo Civil, Golfito</t>
  </si>
  <si>
    <t>Represas de golfito</t>
  </si>
  <si>
    <t>Bombeo #1 Municipalidad Golfito</t>
  </si>
  <si>
    <t>San Juan</t>
  </si>
  <si>
    <t>Bombeo San Juan</t>
  </si>
  <si>
    <t>Puerto Jiménez</t>
  </si>
  <si>
    <t>Campo de pozos Pto. Jiménez</t>
  </si>
  <si>
    <t>Buenos Aires</t>
  </si>
  <si>
    <t>Quebrada Sarai de Buenos Aires</t>
  </si>
  <si>
    <t>Fuente La Cabuya de B. Aires</t>
  </si>
  <si>
    <t>San ta Marta</t>
  </si>
  <si>
    <t>Fuente Sta María de Sta Marta de B. Aires</t>
  </si>
  <si>
    <t xml:space="preserve">El pasito </t>
  </si>
  <si>
    <t>Cacique n°1</t>
  </si>
  <si>
    <t>Cacique n°2</t>
  </si>
  <si>
    <t>Cacique n°3</t>
  </si>
  <si>
    <t>Cacique nº 4</t>
  </si>
  <si>
    <t>Cacique n°5</t>
  </si>
  <si>
    <t>Borbón n°1</t>
  </si>
  <si>
    <t>Borbón n°2</t>
  </si>
  <si>
    <t>Monterrocoso</t>
  </si>
  <si>
    <t>La lucha</t>
  </si>
  <si>
    <t>Los metates</t>
  </si>
  <si>
    <t>Villa verano</t>
  </si>
  <si>
    <t xml:space="preserve">Quesada </t>
  </si>
  <si>
    <t>Gutierrez</t>
  </si>
  <si>
    <t>Ojo de agua</t>
  </si>
  <si>
    <t>Aeropuerto</t>
  </si>
  <si>
    <t>La guacima</t>
  </si>
  <si>
    <t>La guacima (katadin)</t>
  </si>
  <si>
    <t>Atenas</t>
  </si>
  <si>
    <t>Sistema de atenas</t>
  </si>
  <si>
    <t>Prendas</t>
  </si>
  <si>
    <t>Rio grande</t>
  </si>
  <si>
    <t>Fuente lula</t>
  </si>
  <si>
    <t>Fuente h.castillo</t>
  </si>
  <si>
    <t>Alto lopez</t>
  </si>
  <si>
    <t>Barrio jesus</t>
  </si>
  <si>
    <t>Quebrada el barro</t>
  </si>
  <si>
    <t>Barroeta</t>
  </si>
  <si>
    <t>Los Chiles</t>
  </si>
  <si>
    <t>Los chiles</t>
  </si>
  <si>
    <t>Pozo n°4</t>
  </si>
  <si>
    <t>Pozo n°7</t>
  </si>
  <si>
    <t>Pozo n°8</t>
  </si>
  <si>
    <t>Pozo n°9</t>
  </si>
  <si>
    <t>Puriscal</t>
  </si>
  <si>
    <t>Sistema de santiago</t>
  </si>
  <si>
    <t>Cañales</t>
  </si>
  <si>
    <t>Desamparaditos</t>
  </si>
  <si>
    <t>Mercedes</t>
  </si>
  <si>
    <t>Alto la legua</t>
  </si>
  <si>
    <t>Mora</t>
  </si>
  <si>
    <t>Fila de mora</t>
  </si>
  <si>
    <t>La fila</t>
  </si>
  <si>
    <t>Quitirrisi</t>
  </si>
  <si>
    <t>La gloria</t>
  </si>
  <si>
    <t>Barbacoas</t>
  </si>
  <si>
    <t>San antonio</t>
  </si>
  <si>
    <t>Piedades</t>
  </si>
  <si>
    <t>Turrubares</t>
  </si>
  <si>
    <t>San gabriel</t>
  </si>
  <si>
    <t>San pablo</t>
  </si>
  <si>
    <t>San pedro</t>
  </si>
  <si>
    <t>San pablo especial</t>
  </si>
  <si>
    <t>San pedro especial</t>
  </si>
  <si>
    <t>Purires</t>
  </si>
  <si>
    <t>Acosta</t>
  </si>
  <si>
    <t>Sistema de acosta</t>
  </si>
  <si>
    <t>Vuelta de jorco</t>
  </si>
  <si>
    <t>Los reyes</t>
  </si>
  <si>
    <t>Pozo n°1 (taller)</t>
  </si>
  <si>
    <t>Pozo n°2 (rio)</t>
  </si>
  <si>
    <t>Las cumbres</t>
  </si>
  <si>
    <t>Liberia</t>
  </si>
  <si>
    <t xml:space="preserve">Liberia </t>
  </si>
  <si>
    <t xml:space="preserve">Pozo 1 </t>
  </si>
  <si>
    <t xml:space="preserve">Pozo 2 </t>
  </si>
  <si>
    <t xml:space="preserve">Pozo 3 </t>
  </si>
  <si>
    <t xml:space="preserve">Pozo 4 </t>
  </si>
  <si>
    <t xml:space="preserve">Pozo 6 </t>
  </si>
  <si>
    <t xml:space="preserve">Pozo Santa Lucía </t>
  </si>
  <si>
    <t xml:space="preserve">Pozo Bº La Cruz </t>
  </si>
  <si>
    <t xml:space="preserve">Pozo Bº Guadalupe </t>
  </si>
  <si>
    <t xml:space="preserve">Pozo El Gallo </t>
  </si>
  <si>
    <t xml:space="preserve">Río Liberia (PTAP  Liberia) </t>
  </si>
  <si>
    <t xml:space="preserve">Pozo la carreta </t>
  </si>
  <si>
    <t xml:space="preserve">Terreros </t>
  </si>
  <si>
    <t xml:space="preserve">Rodeito </t>
  </si>
  <si>
    <t xml:space="preserve">Cañas Dulces </t>
  </si>
  <si>
    <t xml:space="preserve">Naciente Las Lilas </t>
  </si>
  <si>
    <t xml:space="preserve">Qda. Grande </t>
  </si>
  <si>
    <t xml:space="preserve">Cereda </t>
  </si>
  <si>
    <t xml:space="preserve">Naciente </t>
  </si>
  <si>
    <t xml:space="preserve">Quebrada El Moro (PTAP Cereda) </t>
  </si>
  <si>
    <t>Carrillo</t>
  </si>
  <si>
    <t xml:space="preserve">Papagayo Bahia Culebra </t>
  </si>
  <si>
    <t xml:space="preserve">Pozo 2 Arlito </t>
  </si>
  <si>
    <t xml:space="preserve">Papagayo Four Seasons </t>
  </si>
  <si>
    <t xml:space="preserve">Papagayo Sur Hermosa </t>
  </si>
  <si>
    <t xml:space="preserve">Pozo 1 Doña Mercedes </t>
  </si>
  <si>
    <t xml:space="preserve">Pozo 4 Condovac </t>
  </si>
  <si>
    <t xml:space="preserve">Papagayo Sur Panama </t>
  </si>
  <si>
    <t xml:space="preserve">Pozo 2 Blue Bay </t>
  </si>
  <si>
    <t xml:space="preserve">Pozo 3 Giardini </t>
  </si>
  <si>
    <t xml:space="preserve">Pozo 484 </t>
  </si>
  <si>
    <t xml:space="preserve">Papagayo Sur Cacique </t>
  </si>
  <si>
    <t>Pozo 5 Cacique</t>
  </si>
  <si>
    <t xml:space="preserve">Pozo 1 Cacique </t>
  </si>
  <si>
    <t xml:space="preserve">Pozo 2 Cacique </t>
  </si>
  <si>
    <t xml:space="preserve">Pozo 3 Cacique </t>
  </si>
  <si>
    <t xml:space="preserve">PLAYAS del COCO </t>
  </si>
  <si>
    <t xml:space="preserve">Pozo 5 </t>
  </si>
  <si>
    <t xml:space="preserve">Oasis </t>
  </si>
  <si>
    <t xml:space="preserve">Escuelita </t>
  </si>
  <si>
    <t xml:space="preserve">Sardinal </t>
  </si>
  <si>
    <t>La Cruz</t>
  </si>
  <si>
    <t xml:space="preserve">La cruz f.n </t>
  </si>
  <si>
    <t xml:space="preserve">Pozo BH50 </t>
  </si>
  <si>
    <t xml:space="preserve">Peñas Blancas </t>
  </si>
  <si>
    <t xml:space="preserve">Filadelfia </t>
  </si>
  <si>
    <t xml:space="preserve">Río Cañas </t>
  </si>
  <si>
    <t xml:space="preserve">Palmira </t>
  </si>
  <si>
    <t>Liberia y Carrillo</t>
  </si>
  <si>
    <t xml:space="preserve">Guardia y Comunidad </t>
  </si>
  <si>
    <t xml:space="preserve">Pozo 4-B(*) </t>
  </si>
  <si>
    <t xml:space="preserve">Pozo Maria Auxiliadora </t>
  </si>
  <si>
    <t xml:space="preserve">Belén </t>
  </si>
  <si>
    <t xml:space="preserve">Pozo 1 y 2 </t>
  </si>
  <si>
    <t>Cañas</t>
  </si>
  <si>
    <t xml:space="preserve">Cañas </t>
  </si>
  <si>
    <t xml:space="preserve">Pozo 8 Pozo Nuevo de aya </t>
  </si>
  <si>
    <t xml:space="preserve">Pozo Oasis </t>
  </si>
  <si>
    <t xml:space="preserve">Pozo prestado </t>
  </si>
  <si>
    <t>Pozo iglesia</t>
  </si>
  <si>
    <t xml:space="preserve">Pozo Estadio </t>
  </si>
  <si>
    <t xml:space="preserve">Pozo Polideportivo </t>
  </si>
  <si>
    <t xml:space="preserve">Pozo Red Frío </t>
  </si>
  <si>
    <t xml:space="preserve">Pozo ICE </t>
  </si>
  <si>
    <t xml:space="preserve">Pozo Pedregal </t>
  </si>
  <si>
    <t xml:space="preserve">El Vergel </t>
  </si>
  <si>
    <t>Abangares</t>
  </si>
  <si>
    <t xml:space="preserve">Colorado </t>
  </si>
  <si>
    <t xml:space="preserve">Pozo 1 San Joaquín </t>
  </si>
  <si>
    <t xml:space="preserve">Barbudal </t>
  </si>
  <si>
    <t>Santa Cruz</t>
  </si>
  <si>
    <t xml:space="preserve">Santa cruz </t>
  </si>
  <si>
    <t xml:space="preserve">El Cacao </t>
  </si>
  <si>
    <t xml:space="preserve">Lagunilla </t>
  </si>
  <si>
    <t xml:space="preserve">Cartagena </t>
  </si>
  <si>
    <t xml:space="preserve">Bolsón y Ortega </t>
  </si>
  <si>
    <t xml:space="preserve">Santa Barbara </t>
  </si>
  <si>
    <t xml:space="preserve">Portegolpe </t>
  </si>
  <si>
    <t xml:space="preserve">27 de Abril </t>
  </si>
  <si>
    <t xml:space="preserve">Tempate </t>
  </si>
  <si>
    <t xml:space="preserve">Tamarindo </t>
  </si>
  <si>
    <t xml:space="preserve">Pozo 1 Guanacaste </t>
  </si>
  <si>
    <t xml:space="preserve">Pozo 2 Virgilio </t>
  </si>
  <si>
    <t xml:space="preserve">Pozo 3 Papaturro </t>
  </si>
  <si>
    <t xml:space="preserve">Pozo 4 Pochote </t>
  </si>
  <si>
    <t xml:space="preserve">Pozo 5 Albin </t>
  </si>
  <si>
    <t xml:space="preserve">Pozo 6 Plantel </t>
  </si>
  <si>
    <t xml:space="preserve">Pozo 7 Jobo 1 </t>
  </si>
  <si>
    <t xml:space="preserve">Pozo 8 Jobo 2 </t>
  </si>
  <si>
    <t xml:space="preserve">Virgilio 2 </t>
  </si>
  <si>
    <t xml:space="preserve">Pochote 2 </t>
  </si>
  <si>
    <t xml:space="preserve">Albin 2 </t>
  </si>
  <si>
    <t xml:space="preserve">Flamingo </t>
  </si>
  <si>
    <t xml:space="preserve">Pozo Potrero </t>
  </si>
  <si>
    <t xml:space="preserve">Potrero 2 </t>
  </si>
  <si>
    <t>Nicoya</t>
  </si>
  <si>
    <t xml:space="preserve">NICOYA </t>
  </si>
  <si>
    <t xml:space="preserve">Río  Potrero (PTAP Nicoya) </t>
  </si>
  <si>
    <t xml:space="preserve">Pozo 7 Curime </t>
  </si>
  <si>
    <t xml:space="preserve">Pozo 8 Curime </t>
  </si>
  <si>
    <t xml:space="preserve">Pozo 9 Curime </t>
  </si>
  <si>
    <t xml:space="preserve">Pozo 10 Plantel </t>
  </si>
  <si>
    <t xml:space="preserve">Mansión </t>
  </si>
  <si>
    <t>Hojancha</t>
  </si>
  <si>
    <t xml:space="preserve">Hojancha </t>
  </si>
  <si>
    <t xml:space="preserve">Pozo Caimital 1 </t>
  </si>
  <si>
    <t xml:space="preserve">Pozo Caimital 2 </t>
  </si>
  <si>
    <t xml:space="preserve">Fuente (Hojancha) </t>
  </si>
  <si>
    <t xml:space="preserve">Fuente Norte </t>
  </si>
  <si>
    <t xml:space="preserve">Fuente Sur </t>
  </si>
  <si>
    <t xml:space="preserve">Pozo Caimital 4 </t>
  </si>
  <si>
    <t xml:space="preserve">La Vigia </t>
  </si>
  <si>
    <t xml:space="preserve">San Antonio </t>
  </si>
  <si>
    <t xml:space="preserve">Polvazales </t>
  </si>
  <si>
    <t xml:space="preserve">Jicaral </t>
  </si>
  <si>
    <t xml:space="preserve">Pozo Mag </t>
  </si>
  <si>
    <t xml:space="preserve">Pozo 7 Corozal </t>
  </si>
  <si>
    <t>Pochote</t>
  </si>
  <si>
    <t>Pozo 1</t>
  </si>
  <si>
    <t>Paso a la Región pacifico Central</t>
  </si>
  <si>
    <t>Cóbano</t>
  </si>
  <si>
    <t>Pozo 4</t>
  </si>
  <si>
    <t>Pozo 5</t>
  </si>
  <si>
    <t>Pozo 6</t>
  </si>
  <si>
    <t>Tambor</t>
  </si>
  <si>
    <t>Pozo 2</t>
  </si>
  <si>
    <t xml:space="preserve">Maquenco Cuesta grande Terciopelo </t>
  </si>
  <si>
    <t xml:space="preserve">San Joaquín los mangos I </t>
  </si>
  <si>
    <t xml:space="preserve">San Joaquín los mangos Il </t>
  </si>
  <si>
    <t xml:space="preserve">Pozo Mangos 1 </t>
  </si>
  <si>
    <t>Tilaran</t>
  </si>
  <si>
    <t xml:space="preserve">TILARAN </t>
  </si>
  <si>
    <t xml:space="preserve">Reunión de Nacientes </t>
  </si>
  <si>
    <t xml:space="preserve">Bombeo 2 (no fuente) </t>
  </si>
  <si>
    <t xml:space="preserve">Equipo Diesel (no fuente) </t>
  </si>
  <si>
    <t xml:space="preserve">Los Angeles </t>
  </si>
  <si>
    <t xml:space="preserve">Naciente 2 </t>
  </si>
  <si>
    <t xml:space="preserve">Líbano </t>
  </si>
  <si>
    <t xml:space="preserve">T. Morenas </t>
  </si>
  <si>
    <t xml:space="preserve">Naciente 2 tierras Morenas </t>
  </si>
  <si>
    <t>Bagaces</t>
  </si>
  <si>
    <t xml:space="preserve">Bagaces </t>
  </si>
  <si>
    <t xml:space="preserve">Naciente Bagaces </t>
  </si>
  <si>
    <t xml:space="preserve">Salitral </t>
  </si>
  <si>
    <t xml:space="preserve">Naciente salitral 1 </t>
  </si>
  <si>
    <t xml:space="preserve">Naciente Salitral 2 </t>
  </si>
  <si>
    <t xml:space="preserve">Montenegro </t>
  </si>
  <si>
    <t>Falconiana</t>
  </si>
  <si>
    <t>Quintas Don Miguel</t>
  </si>
  <si>
    <t xml:space="preserve">Pozo 1 Quintas </t>
  </si>
  <si>
    <t>Puerto viejo – hone creek</t>
  </si>
  <si>
    <t>Pozo # 1 (Sand Box)</t>
  </si>
  <si>
    <t>Cahuita</t>
  </si>
  <si>
    <t>Pozo La Unión Cahuita</t>
  </si>
  <si>
    <t>Quebrada Suárez</t>
  </si>
  <si>
    <t>Limon</t>
  </si>
  <si>
    <t>Rio Bananito</t>
  </si>
  <si>
    <t>Moín</t>
  </si>
  <si>
    <t>Pozo # 1 La Bomba</t>
  </si>
  <si>
    <t>Pozo # 2 La Bomba</t>
  </si>
  <si>
    <t>Pozo # 3 La Bomba</t>
  </si>
  <si>
    <t>Pozo # 4 La Bomba</t>
  </si>
  <si>
    <t>Pozo # 5 La Bomba</t>
  </si>
  <si>
    <t>Pozo # 6 La Bomba</t>
  </si>
  <si>
    <t>Estrada</t>
  </si>
  <si>
    <t>Pozo Zent</t>
  </si>
  <si>
    <t>Acueducto de matina, luzón y santa marta</t>
  </si>
  <si>
    <t>Pozo Luzón</t>
  </si>
  <si>
    <t>Acueducto batán 28 millas</t>
  </si>
  <si>
    <t>La Lola y 28 Millas</t>
  </si>
  <si>
    <t>Pozo # 1 28 Millas</t>
  </si>
  <si>
    <t>Pozo Davao</t>
  </si>
  <si>
    <t>Acueducto de cimarrones-madre de dios y río hondo</t>
  </si>
  <si>
    <t>Pozo Madre de Dios 2</t>
  </si>
  <si>
    <t>Acueducto de siquirres-indiana y pacuarito</t>
  </si>
  <si>
    <t>Rio Siquirres</t>
  </si>
  <si>
    <t>Indiana</t>
  </si>
  <si>
    <t>Acueducto pocora</t>
  </si>
  <si>
    <t>Nacientes Delicias</t>
  </si>
  <si>
    <t>Nacientes La Calzada</t>
  </si>
  <si>
    <t>Acueducto guácimo y río jiménez</t>
  </si>
  <si>
    <t>Nacientes Angelina</t>
  </si>
  <si>
    <t>Nacientes La Roca</t>
  </si>
  <si>
    <t>Acueducto anita grande (sector 18 pococí)</t>
  </si>
  <si>
    <t>Acueducto de guápiles – la rita – roxana</t>
  </si>
  <si>
    <t>Nacientes 1,2,3 Guápiles</t>
  </si>
  <si>
    <t>Acueducto cariari</t>
  </si>
  <si>
    <t>Nacientes Nueva Roca 1,2,3,3A y 3B.</t>
  </si>
  <si>
    <t>San Ramón</t>
  </si>
  <si>
    <t>San juan de alajuela</t>
  </si>
  <si>
    <t>F cuesta venado</t>
  </si>
  <si>
    <t>Bajo la paz de san ramon</t>
  </si>
  <si>
    <t>Bajo la paz</t>
  </si>
  <si>
    <t>El chayote de san juan de san ramon</t>
  </si>
  <si>
    <t>El chayote</t>
  </si>
  <si>
    <t>San ramon alajuela</t>
  </si>
  <si>
    <t>Fuente de bajo barrantes</t>
  </si>
  <si>
    <t>La gran arriba de palmares</t>
  </si>
  <si>
    <t>F la granja</t>
  </si>
  <si>
    <t>Pozo la granja n° 1</t>
  </si>
  <si>
    <t>Pozo la granja n° 2</t>
  </si>
  <si>
    <t>Palmares</t>
  </si>
  <si>
    <t>Juan de dios vàsquez de palmares</t>
  </si>
  <si>
    <t>F juan de dios vasques</t>
  </si>
  <si>
    <t>Pozo calle vasquez</t>
  </si>
  <si>
    <t>Paco rodriguez palmares</t>
  </si>
  <si>
    <t>F paco rodriguez</t>
  </si>
  <si>
    <t>Pozo palmares</t>
  </si>
  <si>
    <t>Pozo la y griega</t>
  </si>
  <si>
    <t>Pozo palma real</t>
  </si>
  <si>
    <t>Poza la y griega2</t>
  </si>
  <si>
    <t>San Mateo</t>
  </si>
  <si>
    <t>San mateo</t>
  </si>
  <si>
    <t>Pozo san mateo n°1</t>
  </si>
  <si>
    <t>Pozo san mateo n°2</t>
  </si>
  <si>
    <t>Rio machuca y quebrada los mora (ptap)</t>
  </si>
  <si>
    <t>Jesus maria</t>
  </si>
  <si>
    <t>Pozo jesús maría n° 1</t>
  </si>
  <si>
    <t>Pozo jesús maría n° 2</t>
  </si>
  <si>
    <t>Pozo jesús maría n° 3</t>
  </si>
  <si>
    <t>NACIENTES JESUS MARIA(1,2 y 3)</t>
  </si>
  <si>
    <t>Esparza-Orotina</t>
  </si>
  <si>
    <t>Linea de ojo de agua</t>
  </si>
  <si>
    <t>Pozo coyolar n° 1</t>
  </si>
  <si>
    <t>Pozo coyolar n° 2</t>
  </si>
  <si>
    <t>Pozo coyolar n° 3</t>
  </si>
  <si>
    <t>Pozo cascajal</t>
  </si>
  <si>
    <t>Pozo ceiba n° 1</t>
  </si>
  <si>
    <t>Pozo ceiba n° 2</t>
  </si>
  <si>
    <t>Pozo quintas n° 1</t>
  </si>
  <si>
    <t>Pozo quintas n° 2</t>
  </si>
  <si>
    <t>Pozo quintas n° 3</t>
  </si>
  <si>
    <t>Pozo villa nueva</t>
  </si>
  <si>
    <t>Asovideco</t>
  </si>
  <si>
    <t>Pozo incop n° 1</t>
  </si>
  <si>
    <t>Pozo incop n° 2</t>
  </si>
  <si>
    <t>Linea ojo de agua (fuera uso)</t>
  </si>
  <si>
    <t>Esparza</t>
  </si>
  <si>
    <t>Cerrillos-san jerónimo</t>
  </si>
  <si>
    <t>F la tiza</t>
  </si>
  <si>
    <t>Pozo marañonal n°1</t>
  </si>
  <si>
    <t>Pozo marañonal n°2</t>
  </si>
  <si>
    <t>Pozo marañonal n°3</t>
  </si>
  <si>
    <t>Pozo marañonal n°4</t>
  </si>
  <si>
    <t>Pozo marañonal n°5</t>
  </si>
  <si>
    <t>Pozo marañonal n°6</t>
  </si>
  <si>
    <t>Pozo marañonal n°7</t>
  </si>
  <si>
    <t>Pozo marañonal n°8</t>
  </si>
  <si>
    <t>Pozo marañonal n°9</t>
  </si>
  <si>
    <t>Pozo marañonal n°10</t>
  </si>
  <si>
    <t>Pozo nances n° 1</t>
  </si>
  <si>
    <t>Pozo nances n° 2</t>
  </si>
  <si>
    <t>Pozo nances n° 3</t>
  </si>
  <si>
    <t>Pozo san jeronimo n° 1</t>
  </si>
  <si>
    <t>Pozo san jeronimo n° 2</t>
  </si>
  <si>
    <t>Pozo san jeronimo n°3</t>
  </si>
  <si>
    <t>Pozo santa martha</t>
  </si>
  <si>
    <t>Artieda-cascabela</t>
  </si>
  <si>
    <t>Pozo chumical</t>
  </si>
  <si>
    <t>Pozo cascabela</t>
  </si>
  <si>
    <t>Esparzol</t>
  </si>
  <si>
    <t>Pozo esparsol n°1</t>
  </si>
  <si>
    <t>Pozo esparsol n°2</t>
  </si>
  <si>
    <t>Aguirre</t>
  </si>
  <si>
    <t>Quepos</t>
  </si>
  <si>
    <t>F la gallega</t>
  </si>
  <si>
    <t>Pozo cerros n° 1</t>
  </si>
  <si>
    <t>Pozo cerros n° 2</t>
  </si>
  <si>
    <t>Pozo la managua n° 1</t>
  </si>
  <si>
    <t>Pozo la managua n° 2</t>
  </si>
  <si>
    <t>Pozo la managua n° 3</t>
  </si>
  <si>
    <t>Parrita</t>
  </si>
  <si>
    <t>Pozo n° 1 parrita</t>
  </si>
  <si>
    <t>Pozo n° 2 parrita</t>
  </si>
  <si>
    <t>Zagala de miramar</t>
  </si>
  <si>
    <t>Zagala</t>
  </si>
  <si>
    <t>El llano</t>
  </si>
  <si>
    <t>Carmen lyra,guaria,mojoncito y san miguelitio de barranca</t>
  </si>
  <si>
    <t>Pozo pocamar n° 1</t>
  </si>
  <si>
    <t>Pozo pocamar n° 2</t>
  </si>
  <si>
    <t>Pozo pocamar n° 3</t>
  </si>
  <si>
    <t>Barranca, el roble y chacarita</t>
  </si>
  <si>
    <t>Rio barranca (ptap)</t>
  </si>
  <si>
    <t>Puntarenas centro</t>
  </si>
  <si>
    <t>Pozo la china</t>
  </si>
  <si>
    <t>POZO LA sísí</t>
  </si>
  <si>
    <t>Pozo la rioja n° 1</t>
  </si>
  <si>
    <t>Pozo la rioja n° 2</t>
  </si>
  <si>
    <t>Pozo socorrito n° 1</t>
  </si>
  <si>
    <t>Pozo socorrito n° 2</t>
  </si>
  <si>
    <t>Pozo socorrito n° 3</t>
  </si>
  <si>
    <t>Pozo socorrito n° 4</t>
  </si>
  <si>
    <t>Pitahaya y aranjuez</t>
  </si>
  <si>
    <t>Pozo aranjuez n° 1 (la torre)</t>
  </si>
  <si>
    <t>Pozo aranjuez n° 2 (ida)</t>
  </si>
  <si>
    <t>Pozo aranjuez n° 3 (queroga)</t>
  </si>
  <si>
    <t>Garabito</t>
  </si>
  <si>
    <t>Jaco</t>
  </si>
  <si>
    <t>Quebrada piedra bruja (ptap)</t>
  </si>
  <si>
    <t>Pozo n° 1</t>
  </si>
  <si>
    <t>Pozo n° 2</t>
  </si>
  <si>
    <t>Pozo n° 3</t>
  </si>
  <si>
    <t>Pozo n° 5</t>
  </si>
  <si>
    <t>Santa teresa</t>
  </si>
  <si>
    <t>Fuente santa teresa</t>
  </si>
  <si>
    <t>Aparecen datos Región Chorotega</t>
  </si>
  <si>
    <t>Pozo san isidro no 1</t>
  </si>
  <si>
    <t>Pozo san isidro no 2 y no 3</t>
  </si>
  <si>
    <t xml:space="preserve">Pozo las delicias </t>
  </si>
  <si>
    <t>Pozo la naciente</t>
  </si>
  <si>
    <t>Pozo el colegio</t>
  </si>
  <si>
    <t>Cobano</t>
  </si>
  <si>
    <t>Pozo no 4 cobano</t>
  </si>
  <si>
    <t>Pozo no 5 cobano</t>
  </si>
  <si>
    <t>Pozo no 6 cobano</t>
  </si>
  <si>
    <t>Pozo no 7 cobano</t>
  </si>
  <si>
    <t>Pozo no 2  tambor</t>
  </si>
  <si>
    <t xml:space="preserve">Pozo  pochote </t>
  </si>
  <si>
    <t>DESDE: 2011</t>
  </si>
  <si>
    <r>
      <t>Volumen de agua extraída de fuentes superficiales (ríos, lagos, embalses, etc., incluido el volumen de agua de lluvia recogida) y subterráneas ya sea permanente o temporalmente por las unidades económicas cuyas actividades principales son la captación y el tratamiento del agua y su distribución entre los hogares y otros usuarios (CIIU 36: Captación, tratamiento y distribución de agua). En este caso corresponde solamente a las plantas potabilizadoras del A y A situadas fueras de Gran áreas metropitana (GAM)</t>
    </r>
    <r>
      <rPr>
        <b/>
        <sz val="12"/>
        <rFont val="Arial"/>
        <family val="2"/>
      </rPr>
      <t xml:space="preserve"> </t>
    </r>
    <r>
      <rPr>
        <sz val="12"/>
        <rFont val="Arial"/>
        <family val="2"/>
      </rPr>
      <t xml:space="preserve">de Costa Rica, </t>
    </r>
    <r>
      <rPr>
        <b/>
        <sz val="12"/>
        <rFont val="Arial"/>
        <family val="2"/>
      </rPr>
      <t xml:space="preserve">que  coordina la Subgerencia de Sistemas Periféricos del A y A.  Incluye fuentes tipo superficial y subterránea. </t>
    </r>
    <r>
      <rPr>
        <sz val="12"/>
        <rFont val="Arial"/>
        <family val="2"/>
      </rPr>
      <t xml:space="preserve">La industria del suministro de agua se conoce como A y A pero su nombre oficial es </t>
    </r>
    <r>
      <rPr>
        <b/>
        <sz val="12"/>
        <rFont val="Arial"/>
        <family val="2"/>
      </rPr>
      <t>Instituto costarricense de acueductos y alcantarillado</t>
    </r>
    <r>
      <rPr>
        <sz val="12"/>
        <rFont val="Arial"/>
        <family val="2"/>
      </rPr>
      <t xml:space="preserve">s.  Está categorizada como CIIU 36 en la Clasificación Industrial Internacional Uniforme de todas las actividades económicas (CIIU Rev. 4).  Se excluye aquí el volumen de agua extraída por la industria del suministro de agua para la operación de los canales de irrigación; ese volumen debe registrarse en la sección "Extracción de agua dulce por la agricultura, la silvicultura y la pesca".      
</t>
    </r>
  </si>
  <si>
    <t>Jorge Luis Aguilar Barboza. (jaguilar@aya.go.cr). Instituto Nacional de Acueductos y Alcantarillados. Subgerencia de Sistemas Periféricos, Unidad Gestión Información</t>
  </si>
  <si>
    <t>Producción anual de agua por meses según sistema, fuente de producción y tipo de fuente</t>
  </si>
  <si>
    <t>Producción total anual de agua según región, cantón, sistema y fuente</t>
  </si>
  <si>
    <r>
      <t>( m</t>
    </r>
    <r>
      <rPr>
        <vertAlign val="superscript"/>
        <sz val="11"/>
        <rFont val="Arial"/>
        <family val="2"/>
      </rPr>
      <t>3</t>
    </r>
    <r>
      <rPr>
        <sz val="11"/>
        <rFont val="Arial"/>
        <family val="2"/>
      </rPr>
      <t xml:space="preserve"> )</t>
    </r>
  </si>
  <si>
    <t xml:space="preserve">Producción total anual </t>
  </si>
  <si>
    <r>
      <t xml:space="preserve"> (hm</t>
    </r>
    <r>
      <rPr>
        <vertAlign val="superscript"/>
        <sz val="11"/>
        <rFont val="Arial"/>
        <family val="2"/>
      </rPr>
      <t>3</t>
    </r>
    <r>
      <rPr>
        <sz val="11"/>
        <rFont val="Arial"/>
        <family val="2"/>
      </rPr>
      <t xml:space="preserve">) </t>
    </r>
  </si>
  <si>
    <r>
      <t>(m</t>
    </r>
    <r>
      <rPr>
        <vertAlign val="superscript"/>
        <sz val="11"/>
        <rFont val="Arial"/>
        <family val="2"/>
      </rPr>
      <t>3</t>
    </r>
    <r>
      <rPr>
        <sz val="11"/>
        <rFont val="Arial"/>
        <family val="2"/>
      </rPr>
      <t xml:space="preserve"> /s)</t>
    </r>
  </si>
  <si>
    <r>
      <t>Hectómetros cúbicos (hm</t>
    </r>
    <r>
      <rPr>
        <vertAlign val="superscript"/>
        <sz val="12"/>
        <color theme="1"/>
        <rFont val="Arial"/>
        <family val="2"/>
      </rPr>
      <t>3</t>
    </r>
    <r>
      <rPr>
        <sz val="12"/>
        <color theme="1"/>
        <rFont val="Arial"/>
        <family val="2"/>
      </rPr>
      <t xml:space="preserve"> )                                                                                                                                                          Equivalencias: 1 Hectómetro cúbico = 1 000 000 m3  = 1 000 decámetros cúbicos Dm3 o dam3 = 0,001 km3 </t>
    </r>
  </si>
  <si>
    <r>
      <t>(m</t>
    </r>
    <r>
      <rPr>
        <vertAlign val="superscript"/>
        <sz val="11"/>
        <color theme="1"/>
        <rFont val="Arial"/>
        <family val="2"/>
      </rPr>
      <t>3</t>
    </r>
    <r>
      <rPr>
        <sz val="11"/>
        <color theme="1"/>
        <rFont val="Arial"/>
        <family val="2"/>
      </rPr>
      <t>)</t>
    </r>
  </si>
  <si>
    <t>Costa Rica: Volumen de agua potable producidad por operador según extracción y despacho, años 2009-2013</t>
  </si>
  <si>
    <r>
      <t>(m</t>
    </r>
    <r>
      <rPr>
        <vertAlign val="superscript"/>
        <sz val="10"/>
        <rFont val="Arial"/>
        <family val="2"/>
      </rPr>
      <t>3</t>
    </r>
    <r>
      <rPr>
        <sz val="10"/>
        <rFont val="Arial"/>
        <family val="2"/>
      </rPr>
      <t>/día)</t>
    </r>
  </si>
  <si>
    <t>Volúmenes extraídos y despachados de agua potable  de principales operadores en Costa Rica</t>
  </si>
  <si>
    <r>
      <rPr>
        <b/>
        <sz val="12"/>
        <rFont val="Arial"/>
        <family val="2"/>
      </rPr>
      <t>Agua dulce superficia</t>
    </r>
    <r>
      <rPr>
        <sz val="12"/>
        <rFont val="Arial"/>
        <family val="2"/>
      </rPr>
      <t xml:space="preserve">l: El agua que corre o se apoya en la superficie de una masa de tierra: los cursos de agua naturales como ríos, arroyos, riachuelos, lagos, etc., así como los cursos de agua artificiales tales como canales de riego, industriales y de navegación, sistemas de drenaje y embalses artificiales. 
</t>
    </r>
    <r>
      <rPr>
        <b/>
        <sz val="12"/>
        <rFont val="Arial"/>
        <family val="2"/>
      </rPr>
      <t>Agua dulce subterránea</t>
    </r>
    <r>
      <rPr>
        <sz val="12"/>
        <rFont val="Arial"/>
        <family val="2"/>
      </rPr>
      <t xml:space="preserve">: El agua dulce que se está celebrando en, y por lo general se puede recuperar a partir de, o mediante, una formación subterránea. Todos los depósitos permanentes y temporales de agua, cargados tanto artificial como natural, en el subsuelo, de calidad suficiente para, al menos, el uso estacional. Esta categoría incluye capas freáticas acuíferas, así como los estratos de profundidad bajo presión o no, contenida en los suelos porosos o fracturados. Para los fines de este cuestionario, el agua subterránea incluye manantiales, tanto concentrados como difusos, que podrían ser subacuosos.
</t>
    </r>
    <r>
      <rPr>
        <b/>
        <sz val="12"/>
        <rFont val="Arial"/>
        <family val="2"/>
      </rPr>
      <t>Extracción bruta de agua:</t>
    </r>
    <r>
      <rPr>
        <sz val="12"/>
        <rFont val="Arial"/>
        <family val="2"/>
      </rPr>
      <t xml:space="preserve"> Agua extraída de cualquier fuente, ya sea permanente o temporal.
</t>
    </r>
    <r>
      <rPr>
        <b/>
        <sz val="12"/>
        <rFont val="Arial"/>
        <family val="2"/>
      </rPr>
      <t>Total agua extraída (captada):</t>
    </r>
    <r>
      <rPr>
        <sz val="12"/>
        <rFont val="Arial"/>
        <family val="2"/>
      </rPr>
      <t xml:space="preserve">  Promedio diario de agua extraída en el año: subterránea y superficial (captada).
La extracción de agua se desglosa por categorías de actividades seleccionadas de acuerdo a las clasificaciones CIIU (Rev. 4)
</t>
    </r>
    <r>
      <rPr>
        <b/>
        <sz val="12"/>
        <rFont val="Arial"/>
        <family val="2"/>
      </rPr>
      <t>Suministro público de agua dulce:</t>
    </r>
    <r>
      <rPr>
        <sz val="12"/>
        <rFont val="Arial"/>
        <family val="2"/>
      </rPr>
      <t xml:space="preserve"> El agua suministrada por las unidades económicas dedicadas a la captación, depuración y distribución de agua.  Corresponde a la división 36 del CIIU4 independientemente del sector de actividad, pero excluyendo la explotación de sistemas de riego agrícola, tales como canales de riego, que deberán comunicarse como «otra oferta".  Total de agua despachada: Promedio diario de agua despachada a la red en el año informado (Agua captada + importación - pérdidas en plantas). El despacho exportado en bloque debe incluirse.         </t>
    </r>
    <r>
      <rPr>
        <b/>
        <sz val="12"/>
        <rFont val="Arial"/>
        <family val="2"/>
      </rPr>
      <t xml:space="preserve">Agua comercializada  </t>
    </r>
    <r>
      <rPr>
        <sz val="12"/>
        <rFont val="Arial"/>
        <family val="2"/>
      </rPr>
      <t xml:space="preserve"> Promedio diario de agua comercializada (que llega a destino, se facture o no). El despacho exportado debe incluirse.
</t>
    </r>
    <r>
      <rPr>
        <b/>
        <sz val="12"/>
        <rFont val="Arial"/>
        <family val="2"/>
      </rPr>
      <t xml:space="preserve">Agua comercializada micro medida </t>
    </r>
    <r>
      <rPr>
        <sz val="12"/>
        <rFont val="Arial"/>
        <family val="2"/>
      </rPr>
      <t xml:space="preserve">: Promedio diario de agua comercializada con micromedición.  </t>
    </r>
    <r>
      <rPr>
        <b/>
        <sz val="12"/>
        <rFont val="Arial"/>
        <family val="2"/>
      </rPr>
      <t>Agua comercializada a Clientes Residenciales:</t>
    </r>
    <r>
      <rPr>
        <sz val="12"/>
        <rFont val="Arial"/>
        <family val="2"/>
      </rPr>
      <t xml:space="preserve"> Promedio diario de agua comercializada a clientes Residenciales (que llega a destino).    </t>
    </r>
    <r>
      <rPr>
        <b/>
        <sz val="12"/>
        <rFont val="Arial"/>
        <family val="2"/>
      </rPr>
      <t>Agua comercializada a Clientes no residenciales</t>
    </r>
    <r>
      <rPr>
        <sz val="12"/>
        <rFont val="Arial"/>
        <family val="2"/>
      </rPr>
      <t xml:space="preserve">: Promedio diario de agua comercializada a clientes NO Residenciales conmicromedicion (que llega a destino).  </t>
    </r>
    <r>
      <rPr>
        <b/>
        <sz val="12"/>
        <rFont val="Arial"/>
        <family val="2"/>
      </rPr>
      <t xml:space="preserve">  Exportaciones de agua: </t>
    </r>
    <r>
      <rPr>
        <sz val="12"/>
        <rFont val="Arial"/>
        <family val="2"/>
      </rPr>
      <t xml:space="preserve">Promedio diario de agua (“en bloque”) exportada o vendida a otro distribuidor durante el año informado. </t>
    </r>
    <r>
      <rPr>
        <b/>
        <sz val="12"/>
        <rFont val="Arial"/>
        <family val="2"/>
      </rPr>
      <t xml:space="preserve">  Agua no comercializada: </t>
    </r>
    <r>
      <rPr>
        <sz val="12"/>
        <rFont val="Arial"/>
        <family val="2"/>
      </rPr>
      <t>Promedio diario de agua despachada y no comercializada.</t>
    </r>
  </si>
  <si>
    <t>Costa Rica: Volumen de agua residual recibida y tratada  por operador según volumenes recolectados por alcantarillado, y tratamiento de aguas residuales, años 2009-2013</t>
  </si>
  <si>
    <t>Volumen de agua residual recibida y tratada  por operador según volúmenes recolectados por alcantarillado, y tratamiento de aguas residuales</t>
  </si>
  <si>
    <r>
      <t xml:space="preserve">Las aguas residuales son aquellas que ya no tienen valor para el propósito para el que se han utilizado en razón de su calidad, cantidad u oportunidad. El total de aguas residuales generadas es el volumen total de aguas residuales generadas por las actividades económicas (agricultura, ganadería, silvicultura y pesca; industrias manufactureras; industria de la energía eléctrica y otras actividades económicas) y los hogares. Se excluye el agua de refrigeración.  Estas aguas residuales son tratadas en plantas de tratamiento de aguas residuales urbanas </t>
    </r>
    <r>
      <rPr>
        <b/>
        <sz val="12"/>
        <rFont val="Arial"/>
        <family val="2"/>
      </rPr>
      <t>o sistemas independientes</t>
    </r>
    <r>
      <rPr>
        <sz val="12"/>
        <rFont val="Arial"/>
        <family val="2"/>
      </rPr>
      <t xml:space="preserve">. Generalmente son administradas por autoridades públicas .  Se incluyen las aguas residuales transportadas en camiones a las plantas de tratamiento. Las plantas de tratamiento de aguas residuales urbanas se clasifican en la categoría CIIU 37 (alcantarillado). Se refiere a la estimación de  los volumen de agua de aguas residuales generadas por los usuarios que reciben agua potable de los principales operadores y de estas,  las cantidades que son canalizadas por alcantarillado sanitarios, y de estas, cuantas reciben tratamiento primario, secundario o terciario,  y, además , cuanto volumen es  vertidas directamente a los cause de agua superficiales sin tratamiento alguno.
</t>
    </r>
  </si>
  <si>
    <r>
      <t>Estimaciones de la Autoridad reguladora de servicios públicos (</t>
    </r>
    <r>
      <rPr>
        <b/>
        <sz val="12"/>
        <rFont val="Arial"/>
        <family val="2"/>
      </rPr>
      <t>ARESEP</t>
    </r>
    <r>
      <rPr>
        <sz val="12"/>
        <rFont val="Arial"/>
        <family val="2"/>
      </rPr>
      <t>). basadas en los reportes que presentan los operadores regulados por ese ente regulador</t>
    </r>
  </si>
  <si>
    <t xml:space="preserve">Instituto Costarricense de Acueductos y Alcantarillados </t>
  </si>
  <si>
    <t>Agua comercializada a clientes Residenciales</t>
  </si>
  <si>
    <t>Agua comercializada  a clientes No Residenciales</t>
  </si>
  <si>
    <t>Total de Región Chorotega</t>
  </si>
  <si>
    <t xml:space="preserve">Total en Región Central </t>
  </si>
  <si>
    <t>Total en Región Pacífico Central</t>
  </si>
  <si>
    <t>Total en Región Brunca</t>
  </si>
  <si>
    <t>Total en Región Huetar Atlántica</t>
  </si>
  <si>
    <t>Sistema</t>
  </si>
  <si>
    <t>Clasificación</t>
  </si>
  <si>
    <t>Barrio España (Fuentes no medidas)</t>
  </si>
  <si>
    <t>Acueducto El Tejar del Guarco</t>
  </si>
  <si>
    <t>Bombeo La Libertad</t>
  </si>
  <si>
    <t>Potrerillos San Antonio (abril 2015)</t>
  </si>
  <si>
    <t>Potrerillos San Antonio (junio 2014)</t>
  </si>
  <si>
    <t>Pozos CNP(5,6,7,8) - Santa Ana</t>
  </si>
  <si>
    <t>Potrerillos San Antonio (marzo 2014)</t>
  </si>
  <si>
    <t>Pozo Mc. Gregor 2 (Registro)</t>
  </si>
  <si>
    <t xml:space="preserve">Pozo Mc. Gregor 1 (Periféricos) </t>
  </si>
  <si>
    <t xml:space="preserve">Costa Rica, Gran Área Metropolitana : Producción anual de agua según sistema, fuente de producción y tipo de fuente, 2015 </t>
  </si>
  <si>
    <t>Fabio Herrera Ocampo y Katherine Gómez</t>
  </si>
  <si>
    <t>Se detallan tipos de riego en hoja metodológica</t>
  </si>
  <si>
    <t>Costa Rica, Distrito de Riego Arenal Tempisque: Superficie de riego por año según cultivo, años 2002-2015</t>
  </si>
  <si>
    <t>Cultivos</t>
  </si>
  <si>
    <t>Caña de azúcar</t>
  </si>
  <si>
    <t>Pastos</t>
  </si>
  <si>
    <t>Palmito</t>
  </si>
  <si>
    <t>Papaya</t>
  </si>
  <si>
    <t>Sandía</t>
  </si>
  <si>
    <t>Cebolla</t>
  </si>
  <si>
    <t>Cítricos</t>
  </si>
  <si>
    <t>Algodón</t>
  </si>
  <si>
    <t>Sorgo</t>
  </si>
  <si>
    <t>Melón</t>
  </si>
  <si>
    <t>Chile</t>
  </si>
  <si>
    <t>Higuerilla</t>
  </si>
  <si>
    <t>Soya</t>
  </si>
  <si>
    <t>Fríjol</t>
  </si>
  <si>
    <t>Pipián</t>
  </si>
  <si>
    <t xml:space="preserve"> Se  utiliza el padrón de usuarios de Senara y con esta información se realizan  visitas a  todas las parcelas para tomar directamente en el campo  registros y efectuar revisión sobre el tipo de cultivo a sembrar, ó que ya se sembró.  Con esta información se elabora el Plan de Cultivos  y se determina la cantidad de superficie en riego y los tipos de cultivos.
</t>
  </si>
  <si>
    <t>13 de Julio 2016</t>
  </si>
  <si>
    <t>Rocío Mendez Araya</t>
  </si>
  <si>
    <t xml:space="preserve">Detalla y actualiza áreas por cultivo. </t>
  </si>
  <si>
    <t xml:space="preserve">Ante la creciente demanda de información de usuarios nacionales y organismos multilaterales sobre estadísticas físicas y económicas del agua, se presenta en esta sección un conjunto preliminar de datos e Indicadores claves, útiles para la Gestión Integrada del Recurso Hídrico en Costa Rica.
Los datos e indicadores presentados, están alineados a estándares internacionales establecidos por la División de Estadísticas de las Naciones Unidas (DENU) tales como: las Recomendaciones Internacionales de Estadísticas del Agua (RIEA 2012), el Marco para el Desarrollo de las Estadísticas Ambientales (MDEA 2013) y el sistema de Contabilidad ambiental y Económica (SCAE – Agua 2012).
Para aplicar los estándares internacionales en materia de estadística, se conformó el Comité Interinstitucional para las Estadísticas del Agua. Es un grupo de trabajo liderado por la Dirección de Agua y cuenta con el apoyo del Instituto Nacional de Estadística y Censos (INEC). El grupo está integrado por instituciones con competencia en el recurso hídrico y está en constante colaboración con el Sistema Nacional de Información Ambiental (SINIA)
</t>
  </si>
  <si>
    <t xml:space="preserve">Introducción </t>
  </si>
  <si>
    <t xml:space="preserve">Costa Rica,  Sistemas periféricos del A y A: Producción anual de agua según región, cantón, sistema y fuente, años 2011-2015 </t>
  </si>
  <si>
    <t>Costa Rica, Gran Área Metropolitana : Producción anual de agua según sistema, fuente de producción y tipo de fuente, 2015</t>
  </si>
  <si>
    <t xml:space="preserve">Costa Rica: Principales cultivos a nivel nacional por cantidad de fincas y áreas sembradas y bajo riego según tipo de sistema de riego,  año 2014 </t>
  </si>
  <si>
    <t>2.6.1.d.1</t>
  </si>
  <si>
    <t>3.2.2.a.1 y b.1</t>
  </si>
  <si>
    <t>Costa Rica: Capacidad de plantas de tratamiento de aguas residuales urbanas, en términos de DBO5, años 2010-2014</t>
  </si>
  <si>
    <t>2.6.2.a.1.a</t>
  </si>
  <si>
    <t>2.6.2.a.1.b</t>
  </si>
  <si>
    <t>2.6.2.e.1.a</t>
  </si>
  <si>
    <t>2.6.2.e.1.b</t>
  </si>
  <si>
    <t>2.6.2.e.1.c</t>
  </si>
  <si>
    <t>2.6.2.e.1.d</t>
  </si>
  <si>
    <t>2.6.2.h.1.a</t>
  </si>
  <si>
    <t>2.6.2.h.1.b</t>
  </si>
  <si>
    <t>2.6.2.h.1.c</t>
  </si>
  <si>
    <t>2.6.2.h.1.d</t>
  </si>
  <si>
    <t>2.6.2.h.1.e</t>
  </si>
  <si>
    <t>2.6.2.h.1.f</t>
  </si>
  <si>
    <t>2.6.2.h.1.g</t>
  </si>
  <si>
    <t>2.6.2.h.1.h</t>
  </si>
  <si>
    <t>2.6.2.l.1</t>
  </si>
  <si>
    <t>Sub-componente 2.5: Recursos Biológicos</t>
  </si>
  <si>
    <t>2.5.2.b.1</t>
  </si>
  <si>
    <t>2.5.2.b.2</t>
  </si>
  <si>
    <t>2.5.2.b.3</t>
  </si>
  <si>
    <t>3.2.2.e.1</t>
  </si>
  <si>
    <t>3.2.2.e.2</t>
  </si>
  <si>
    <t>Sub-componente 5.2:  Salud Ambiental</t>
  </si>
  <si>
    <t>Categoría MDEA: a 1.Extracción total de agua</t>
  </si>
  <si>
    <t>Variable MDEA: Extracción total de agua</t>
  </si>
  <si>
    <t>Extracción total de agua</t>
  </si>
  <si>
    <t>Categoría MDEA: e 1. Agua extraída para distribución</t>
  </si>
  <si>
    <t xml:space="preserve">Variable MDEA: Agua extraída para distribución </t>
  </si>
  <si>
    <t xml:space="preserve">Variable: Agua extraída para distribución </t>
  </si>
  <si>
    <t>e 1. Agua extraída para distribución</t>
  </si>
  <si>
    <t xml:space="preserve">Agua extraída para distribución </t>
  </si>
  <si>
    <t>Categoría MDEA: h 1. Uso del agua</t>
  </si>
  <si>
    <t xml:space="preserve">Variable MDEA: Uso del agua </t>
  </si>
  <si>
    <t>Categoría MDEA: l.  Exportaciones de agua</t>
  </si>
  <si>
    <t>Variable MDEA:  Exportaciones de agua</t>
  </si>
  <si>
    <t>Categoría MDEA: b. Producción acuícola</t>
  </si>
  <si>
    <t>Variable MDEA: Producción acuícola</t>
  </si>
  <si>
    <t>Categoría MDEA: b 1. Caudal de salida de agua de recursos hídricos continentales</t>
  </si>
  <si>
    <t>Variable MDEA: Evapotranspiración</t>
  </si>
  <si>
    <t>Categoría MDEA: e.1 Volumen de agua residual recibida y tratada</t>
  </si>
  <si>
    <t>Categoría MDEA: c 2. Capacidad total de tratamiento de aguas residuales urbanas</t>
  </si>
  <si>
    <t xml:space="preserve">Variable MDEA: Capacidad de las platas de tratamiento </t>
  </si>
  <si>
    <t>Categoría MDEA: e. Volumen de aguas residuales tratadas</t>
  </si>
  <si>
    <t>Categoría MDEA: a 1. Ocurrencia de eventos naturales extremos y desastres naturales</t>
  </si>
  <si>
    <t>Variable MDEA: Tipo de desastre natural (geofísico, meteorológico, hidrológico, climatológico, biológico)</t>
  </si>
  <si>
    <t>Categoría MDEA: b 1. Pérdidas económicas debidas a los eventos extremos y desastres naturales</t>
  </si>
  <si>
    <t>Variable MDEA: Pérdidas económicas debidas a los eventos extremos y desastres naturales (ej., edificios afectados, redes de transporte, perdida de ingresos de las empresas, interrupción de servicios públicos, etc.)</t>
  </si>
  <si>
    <t>Categoría MDEA: a 1. Total de población viviendo en zonas urbanas y/o rurales</t>
  </si>
  <si>
    <t>Categoría MDEA:a. Población que utiliza fuentes mejoradas de abastecimiento de agua potable</t>
  </si>
  <si>
    <t>Categoría MDEA: b 1. Población que usa infraestructura de saneamiento mejoradas</t>
  </si>
  <si>
    <t>Categoría MDEA: e 1. Población con servicio de tratamiento de aguas residuales</t>
  </si>
  <si>
    <t>Categoría MDEA: a 1. Población Urbana que vive en tugurios</t>
  </si>
  <si>
    <t xml:space="preserve">Categoría MDEA: Extensión urbana </t>
  </si>
  <si>
    <t>Categoría MDEA: a. Enfermedades y condiciones relacionadas con el agua (por ejemplo, diarrea, gastroenteritis e infecciones parasitarias transmitidas por el agua):</t>
  </si>
  <si>
    <t>Variable MDEA:  3. Mortalidad</t>
  </si>
  <si>
    <t>Instituto Nacional de Estadísticas y Censos (2014),  VI Censo Nacional Agropecuario 2014. San José, Costa Rica.</t>
  </si>
  <si>
    <t>Fuente: Organización para la Cooperación y el Desarrollo Económico  (2015): Questionnaire on the state of the environment for Costa Rica.  Inland water.  (Formulario sobre estadísticas ambientales enviado por Costa Rica  a la OCDE, 2015).  San José, Costa Rica.</t>
  </si>
  <si>
    <t>Organización para la Cooperación y el Desarrollo Económico  (2015): Questionnaire on the state of the environment for Costa Rica.  Inland water.  (Formulario sobre estadísticas ambientales enviado por Costa Rica  a la OCDE, 2015).  San José, Costa Rica.</t>
  </si>
  <si>
    <t>Creación de hoja metodológica para Sistema de consulta del folleto de estadísticas ambientales.</t>
  </si>
  <si>
    <t>Fuente: Autoridad Reguladora de Servicios Públicos (2015), Intendencia de Aguas. Compilación  por Daniel Echeverría Lutz. San José, Costa Rica.</t>
  </si>
  <si>
    <t>Autoridad Reguladora de Servicios Públicos (2015), Intendencia de Aguas. Compilación  por Daniel Echeverría Lutz. San José, Costa Rica.</t>
  </si>
  <si>
    <t>Fuente:  Instituto Nacional de Acueductos y Alcantarillados (AyA) (2015). Informe sobre producción de agua en Sistemas de la GAM (UEN de Agua potable), Compilación por  José Manuel Guzmán. San José, Costa Rica.</t>
  </si>
  <si>
    <t xml:space="preserve"> Instituto Nacional de Acueductos y Alcantarillados (AyA) (2015). Informe sobre producción de agua en Sistemas de la GAM (UEN de Agua potable), Compilación por  José Manuel Guzmán. San José, Costa Rica.</t>
  </si>
  <si>
    <t>Fuente: Instituto Nacional de Acueductos y Alcantarillados (AyA) (2015). Informe sobre producción de agua en Sistemas de la GAM (UEN de Agua potable), Compilación por  José Manuel Guzmán. San José, Costa Rica.</t>
  </si>
  <si>
    <t>Instituto Nacional de Acueductos y Alcantarillados (AyA) (2015). Informe sobre producción de agua en Sistemas de la GAM (UEN de Agua potable), Compilación por  José Manuel Guzmán. San José, Costa Rica.</t>
  </si>
  <si>
    <t>Fuente: Sistema Nacional de Aguas Subterráneas, Riego y Avenamiento (2016): Unidad de Red Primaria, Distrito de Riego Arenal Tempisque- Cañas. Compilación por José María Alfaro Quesada. Bagaces, Guanacaste, Costa Rica.</t>
  </si>
  <si>
    <t xml:space="preserve">Sistema Nacional de Aguas Subterráneas, Riego y Avenamiento (2016): Unidad de Red Primaria, Distrito de Riego Arenal Tempisque- Cañas. Compilación por José María Alfaro Quesada. Bagaces, Guanacaste, Costa Rica. </t>
  </si>
  <si>
    <t>Fuente: Servicio Nacional de Aguas Subterráneas riego y avenamiento –SENARA- (2016).  Padrón de Usuarios del Distrito Riego Arenal Tempisque, Unidad de Hidrometría, Unidad Administración. Servicio Nacional de Aguas Subterráneas riego y avenamiento.  Bagaces, Guanacaste, Costa Rica.</t>
  </si>
  <si>
    <t>Servicio Nacional de Aguas Subterráneas riego y avenamiento –SENARA- (2016).  Padrón de Usuarios del Distrito Riego Arenal Tempisque, Unidad de Hidrometría, Unidad Administración. Servicio Nacional de Aguas Subterráneas riego y avenamiento.  Bagaces, Guanacaste, Costa Rica.</t>
  </si>
  <si>
    <t>Fuente:  Sistema Nacional de Aguas Subterráneas, Riego y Avenamiento (2015), Dirección de Planificación Institucional, Compilación por Ingra. Rocío Méndez Araya. San José, Costa Rica.</t>
  </si>
  <si>
    <t>Sistema Nacional de Aguas Subterráneas, Riego y Avenamiento (2015), Dirección de Planificación Institucional, Compilación por Ingra. Rocío Méndez Araya. San José, Costa Rica.</t>
  </si>
  <si>
    <t>Instituto Nacional de Estadísticas y Censos (2016), Estadísticas de Comercio Exterior, base de datos años 1996- 2015. San José, Costa Rica.</t>
  </si>
  <si>
    <t xml:space="preserve"> Instituto Nacional de Estadísticas y Censos (2014),  VI Censo Nacional Agropecuario 2014. San José, Costa Rica.</t>
  </si>
  <si>
    <t>Fuente:  Ministerio de Planificación Nacional (2010): El Impacto Económico de los eventos naturales y antrópicos extremos en Costa Rica, 1988-2009. San José, Costa Rica.</t>
  </si>
  <si>
    <t xml:space="preserve"> Ministerio de Planificación Nacional (2010): El Impacto Económico de los eventos naturales y antrópicos extremos en Costa Rica, 1988-2009. San José, Costa Rica.</t>
  </si>
  <si>
    <t>Instituto Nacional de Estadística y Censos (2016), Encuesta Nacional de Hogares, base de datos 2010-2015. San José, Costa Rica.</t>
  </si>
  <si>
    <t>Instituto Nacional de Estadística y Censos (2016). Encuesta Nacional de Hogares (ENAHO) Resultados Generales  2010-2014 y Encuesta de Hogares de Propósitos Múltiples (EHPM) Resultados Generales 2000-2009,  San José, Costa Rica.</t>
  </si>
  <si>
    <t xml:space="preserve"> Instituto Nacional de Estadística y Censos (2016). Encuesta Nacional de Hogares (ENAHO) Resultados Generales  2010-2014 y Encuesta de Hogares de Propósitos Múltiples (EHPM) Resultados Generales 2000-2009,  San José, Costa Rica.</t>
  </si>
  <si>
    <t>Fuente:Instituto Nacional de Estadística y Censos (2016): Estadísticas de Defunciones, 2000-2014. San José, Costa Rica.</t>
  </si>
  <si>
    <t>Instituto Nacional de Estadística y Censos (2016): Estadísticas de Defunciones, 2000-2014. San José, Costa Rica.</t>
  </si>
  <si>
    <t>Ver metadato de importación</t>
  </si>
  <si>
    <t xml:space="preserve">Ver metadato de exportación </t>
  </si>
  <si>
    <t>Estadísticas Clave sobre el Estado del Ambiente, Costa Rica 2015</t>
  </si>
  <si>
    <t>Categoría MDEA: c 1. Importaciones de pescado y productos pesqueros</t>
  </si>
  <si>
    <t>d 1. Exportaciones de pescado y productos pesqueros</t>
  </si>
  <si>
    <t xml:space="preserve">Variable MDEA: Importaciones de pescado y productos pesqueros </t>
  </si>
  <si>
    <t xml:space="preserve">Exportaciones de pescado y productos pesqueros </t>
  </si>
  <si>
    <t xml:space="preserve">Exportación </t>
  </si>
  <si>
    <t xml:space="preserve">Importación </t>
  </si>
  <si>
    <t>2.5.2.c.1</t>
  </si>
  <si>
    <t>Importación de peces, moluscos y demás invertebrados acuáticos</t>
  </si>
  <si>
    <t>COMPONENTE MDEA:</t>
  </si>
  <si>
    <t>SUBCOMPONENTE MDEA</t>
  </si>
  <si>
    <t>TÓPICO MDEA:</t>
  </si>
  <si>
    <t>Se refiere a las importaciones de productos clasificados en la SECCIÓN I: ANIMALES VIVOS Y PRODUCTOS DEL REINO ANIMAL del Sistema Armonizado Centroamericano (SAC), específicamente en el siguiente capítulo:
CAPÍTULO 03: Pescados y crustáceos, moluscos y demás invertebrados acuáticos.</t>
  </si>
  <si>
    <t>Se refiere a capitulo 03...Pescados y crustáceos, moluscos y demás invertebrados acuáticos
1. Este Capítulo no comprende:
a) los mamíferos de la partida 01.06;
b) la carne de los mamíferos de la partida 01.06 (partidas 02.08 ó 02.10);
c) el pescado (incluidos los hígados, huevas y lechas) ni los crustáceos, moluscos o demás invertebrados acuáticos, muertos e impropios para la alimentación humana por su naturaleza o por su estado de presentación (Capítulo 5); la harina, polvo y "pellets" de pescado o de crustáceos, moluscos o demás invertebrados acuáticos, impropios para la alimentación humana (partida 23.01);
d) el caviar y los sucedáneos del caviar preparados con huevas de pescado (partida 16.04).
2. En este Capítulo, el término "pellets" designa los productos en forma de cilindro, bolita, etc., aglomerados por simple presión o con adición de una pequeña cantidad de aglutinante.</t>
  </si>
  <si>
    <t>El valor aduanero está contabilizado en dólares americanos y para las importaciones el valor Cif (Valor en frontera más la flete y los seguros). El peso se registra en kilos.</t>
  </si>
  <si>
    <t>Instituto Nacional de Estadísticas y Censos (2016), Estadísticas de Comercio Exterior, base de datos años 2010- 2015. San José, Costa Rica.</t>
  </si>
  <si>
    <t>Modificación de hoja metodológica para Sistema de consulta del folleto de estadísticas ambientales.</t>
  </si>
  <si>
    <t>Cuadro 2.1</t>
  </si>
  <si>
    <t>Cuadro 2.2</t>
  </si>
  <si>
    <t xml:space="preserve">Cuadro 2.3 </t>
  </si>
  <si>
    <t>2.5.2.c.1 y d.1</t>
  </si>
  <si>
    <t>2.5.2.d.1</t>
  </si>
  <si>
    <t>Exportación de peces, moluscos y demás invertebrados acuáticos</t>
  </si>
  <si>
    <t>Se refiere a las importaciones de productos clasificados en la  SECCIÓN I: ANIMALES VIVOS Y PRODUCTOS DEL REINO ANIMAL del Sistema Armonizado Centroamericano (SAC), específicamente en el siguiente capítulo:
CAPÍTULO 03: Pescados y crustáceos, moluscos y demás invertebrados acuáticos.</t>
  </si>
  <si>
    <t>El valor aduanero está contabilizado en dólares americanos y para las Exportaciones el valor Fob (Valor en frontera más la flete y los seguros). El peso se registra en kilos.</t>
  </si>
  <si>
    <t>Instituto Nacional de Estadísticas y Censos (2016), Estadísticas de Comercio Exterior, base de datos años 2010- 2015. San José, Costa Rica</t>
  </si>
  <si>
    <t xml:space="preserve"> Importaciones de agua</t>
  </si>
  <si>
    <t xml:space="preserve"> m. Importaciones de agua</t>
  </si>
  <si>
    <t>Ver Metadato de exportaciones</t>
  </si>
  <si>
    <t>Ver metadato de importaciones</t>
  </si>
  <si>
    <t>Variable MDEA: e.1 Aguas servida en finca</t>
  </si>
  <si>
    <t>Cuadro 3.3</t>
  </si>
  <si>
    <t>Categoría MDEA: g Agua reutilizada</t>
  </si>
  <si>
    <t>Variable MDEA: g.1 Agua reutilizada</t>
  </si>
  <si>
    <r>
      <t>Variable MDEA</t>
    </r>
    <r>
      <rPr>
        <sz val="10"/>
        <color rgb="FF000000"/>
        <rFont val="Arial"/>
        <family val="2"/>
      </rPr>
      <t>: Población con servicio público de abastecimiento de agua (acueducto</t>
    </r>
  </si>
  <si>
    <r>
      <t>Categoría MDEA</t>
    </r>
    <r>
      <rPr>
        <sz val="10"/>
        <color rgb="FF000000"/>
        <rFont val="Arial"/>
        <family val="2"/>
      </rPr>
      <t>: f 1. Población con servicio público de abastecimiento de agua</t>
    </r>
  </si>
  <si>
    <t xml:space="preserve">Indicadores: </t>
  </si>
  <si>
    <t>Sub-componente 1.1: Condiciones físicas</t>
  </si>
  <si>
    <t>Tópico 1.1.2: Características Hidrográficas</t>
  </si>
  <si>
    <t>1.1.2.b.1</t>
  </si>
  <si>
    <t>Costa Rica: Características de los principales ríos de Costa Rica</t>
  </si>
  <si>
    <t>Costa Rica: Área en Km2 de las cuencas hidrográficas y distancia navegable</t>
  </si>
  <si>
    <t>Categoría MDEA: b 1. Ríos</t>
  </si>
  <si>
    <t>Variable: Longitud</t>
  </si>
  <si>
    <t>Río</t>
  </si>
  <si>
    <r>
      <t>Superficie en km</t>
    </r>
    <r>
      <rPr>
        <b/>
        <vertAlign val="superscript"/>
        <sz val="10"/>
        <color theme="1"/>
        <rFont val="Arial"/>
        <family val="2"/>
      </rPr>
      <t xml:space="preserve">2 </t>
    </r>
  </si>
  <si>
    <t>Longitud en Km</t>
  </si>
  <si>
    <t>Pendiente</t>
  </si>
  <si>
    <r>
      <t>Caudal en m</t>
    </r>
    <r>
      <rPr>
        <b/>
        <vertAlign val="superscript"/>
        <sz val="10"/>
        <color theme="1"/>
        <rFont val="Arial"/>
        <family val="2"/>
      </rPr>
      <t>3</t>
    </r>
    <r>
      <rPr>
        <b/>
        <sz val="10"/>
        <color theme="1"/>
        <rFont val="Arial"/>
        <family val="2"/>
      </rPr>
      <t>/s</t>
    </r>
  </si>
  <si>
    <t>Sixaola</t>
  </si>
  <si>
    <t>Estrella</t>
  </si>
  <si>
    <t>Matina</t>
  </si>
  <si>
    <t>Pacuare</t>
  </si>
  <si>
    <t>Reventazón</t>
  </si>
  <si>
    <t>Tortuguero</t>
  </si>
  <si>
    <t>Sarapiquí</t>
  </si>
  <si>
    <t>San Carlos</t>
  </si>
  <si>
    <t>Frío</t>
  </si>
  <si>
    <t>Tempisque</t>
  </si>
  <si>
    <t>Bebedero</t>
  </si>
  <si>
    <t>Barranca</t>
  </si>
  <si>
    <t>Tárcoles</t>
  </si>
  <si>
    <t>Savegre</t>
  </si>
  <si>
    <t>Térraba</t>
  </si>
  <si>
    <t>Fuente: Instituto Costarricense de Electricidad (2004): Boletín Hidrológico. Citado por Vargas Ulate Gilberth (2011), Geografía de Costa Rica. Editorial UNED. San José,  Costa Rica.</t>
  </si>
  <si>
    <t>Características de los principales ríos de Costa Rica</t>
  </si>
  <si>
    <r>
      <t>km</t>
    </r>
    <r>
      <rPr>
        <vertAlign val="superscript"/>
        <sz val="12"/>
        <color theme="1"/>
        <rFont val="Arial"/>
        <family val="2"/>
      </rPr>
      <t xml:space="preserve">2 </t>
    </r>
    <r>
      <rPr>
        <sz val="12"/>
        <color theme="1"/>
        <rFont val="Arial"/>
        <family val="2"/>
      </rPr>
      <t>, km, m</t>
    </r>
    <r>
      <rPr>
        <vertAlign val="superscript"/>
        <sz val="12"/>
        <color theme="1"/>
        <rFont val="Arial"/>
        <family val="2"/>
      </rPr>
      <t>3</t>
    </r>
    <r>
      <rPr>
        <sz val="12"/>
        <color theme="1"/>
        <rFont val="Arial"/>
        <family val="2"/>
      </rPr>
      <t xml:space="preserve">/s </t>
    </r>
  </si>
  <si>
    <t>DESDE: 2013</t>
  </si>
  <si>
    <t>Un río es agua, generalmente dulce, que fluye a través de la superficie de la tierra hacia un cuerpo de agua más grande, que suele ser un mar. El flujo de un río se mueve cuesta abajo debido a la gravedad y trata de llegar hacia los mares u océanos ya que estos son los que están “al nivel del mar”, en tierras bajas.
Todos los ríos son un elemento necesario para la vida de los seres vivos, que requieren un suministro de agua dulce para poder sobrevivir. Esto está asegurado a partir del ciclo del agua, del que los ríos forman una parte muy importante.</t>
  </si>
  <si>
    <t>Superficie de los ríos: Generalmente esta superficie no es horizontal ni plana sino curva, y refleja la distribución del potencial hidráulico; es decir, de la energía mecánica del agua dentro del acuífero a la profundidad a la que llegan los piezómetros. Longitud de los ríos: Resulta difícil medir la longitud exacta de un río debido a las propiedades del terreno por donde fluye. Pendiente de los ríos: se refiere a la inclinación natural o constructivo respecto de la horizontal. Caudal:  volumen de agua que circula por el cauce de un río en un lugar y tiempo determinados. Se refiere fundamentalmente al volumen hidráulico de la escorrentía de una cuenca hidrográfica concentrada en el río principal de la misma. Suele medirse en m³/seg lo cual genera un valor anual medido en m³ o en Hm³ (hectómetros cúbicos: un Hm³ equivale a un millón de m³) que puede emplearse para planificar los recursos hidrológicos y su uso a través de embalses y obras de canalización. El caudal de un río se mide en los sitios de aforo. El comportamiento del caudal de un río promediado a lo largo de una serie de años constituye lo que se denomina régimen fluvial de ese río.</t>
  </si>
  <si>
    <t>Instituto Costarricense de Electricidad (2004): Boletín Hidrológico. Citado por Vargas Ulate Gilberth (2011), Geografía de Costa Rica. Editorial UNED. San José,  Costa Rica.</t>
  </si>
  <si>
    <t>Elaboración de hoja metodológica para Sistema de consulta del folleto de estadísticas ambientales.</t>
  </si>
  <si>
    <t>Categoría MDEA: d 1. Cuencas hidrográficas</t>
  </si>
  <si>
    <r>
      <t>Variable MDEA</t>
    </r>
    <r>
      <rPr>
        <vertAlign val="superscript"/>
        <sz val="10"/>
        <color theme="1"/>
        <rFont val="Arial"/>
        <family val="2"/>
      </rPr>
      <t>1/</t>
    </r>
    <r>
      <rPr>
        <sz val="10"/>
        <color theme="1"/>
        <rFont val="Arial"/>
        <family val="2"/>
      </rPr>
      <t>: Descripción de las principales cuencas hidrográficas</t>
    </r>
  </si>
  <si>
    <r>
      <t>Costa Rica: Área en Km</t>
    </r>
    <r>
      <rPr>
        <b/>
        <vertAlign val="superscript"/>
        <sz val="12"/>
        <color theme="1"/>
        <rFont val="Arial"/>
        <family val="2"/>
      </rPr>
      <t xml:space="preserve">2 </t>
    </r>
    <r>
      <rPr>
        <b/>
        <sz val="12"/>
        <color theme="1"/>
        <rFont val="Arial"/>
        <family val="2"/>
      </rPr>
      <t>de las cuencas hidrográficas y distancia navegable</t>
    </r>
  </si>
  <si>
    <t xml:space="preserve">N° </t>
  </si>
  <si>
    <t>Nombre de las cuencas</t>
  </si>
  <si>
    <r>
      <t>Área km</t>
    </r>
    <r>
      <rPr>
        <b/>
        <vertAlign val="superscript"/>
        <sz val="10"/>
        <color theme="1"/>
        <rFont val="Arial"/>
        <family val="2"/>
      </rPr>
      <t>2</t>
    </r>
  </si>
  <si>
    <t>Navegable km</t>
  </si>
  <si>
    <t xml:space="preserve">Río Sixaola </t>
  </si>
  <si>
    <t>Río La Estrella</t>
  </si>
  <si>
    <t>Río Banano</t>
  </si>
  <si>
    <t>Río Bananito y otros</t>
  </si>
  <si>
    <t>Río Moín y otros</t>
  </si>
  <si>
    <t>Río Matina</t>
  </si>
  <si>
    <t>Río Madre de Dios y otros</t>
  </si>
  <si>
    <t>Río Pacuare</t>
  </si>
  <si>
    <t>Río Reventazón - Parismina</t>
  </si>
  <si>
    <t>Río Tortuguero y otros</t>
  </si>
  <si>
    <t>Río Chirripó</t>
  </si>
  <si>
    <t>Río Sarapiquí</t>
  </si>
  <si>
    <t>Río Curena</t>
  </si>
  <si>
    <t>Río San Carlos</t>
  </si>
  <si>
    <t>Río Pocosol y otros</t>
  </si>
  <si>
    <t>Río Frío</t>
  </si>
  <si>
    <t>Río Zapote y otros</t>
  </si>
  <si>
    <t>Ríos Pla. Nicoya y Cost. Nor</t>
  </si>
  <si>
    <t>Río Tempisque</t>
  </si>
  <si>
    <t>Río Bebedero</t>
  </si>
  <si>
    <t>Río Abangares y otros</t>
  </si>
  <si>
    <t>Río Barranca</t>
  </si>
  <si>
    <t>Río Jesus María</t>
  </si>
  <si>
    <t>Río Grande de Tárcoles</t>
  </si>
  <si>
    <t>Río Tusubres y otros</t>
  </si>
  <si>
    <t>Río Parrita</t>
  </si>
  <si>
    <t>Río Damas y otros</t>
  </si>
  <si>
    <t>Río Naranjo</t>
  </si>
  <si>
    <t>Río Savegre</t>
  </si>
  <si>
    <t>Río Barú y otros</t>
  </si>
  <si>
    <t>Río Grande de Térraba</t>
  </si>
  <si>
    <t>Río Península de Osa</t>
  </si>
  <si>
    <t>Río Esquinas y otros</t>
  </si>
  <si>
    <t>Río Changuinola</t>
  </si>
  <si>
    <r>
      <t xml:space="preserve">Fuente: Instituto Costarricense de Electricidad, (1996): </t>
    </r>
    <r>
      <rPr>
        <i/>
        <sz val="10"/>
        <color theme="1"/>
        <rFont val="Arial"/>
        <family val="2"/>
      </rPr>
      <t>Mapa de Cuencas Hidrográficas</t>
    </r>
    <r>
      <rPr>
        <sz val="10"/>
        <color theme="1"/>
        <rFont val="Arial"/>
        <family val="2"/>
      </rPr>
      <t>, citado por Vargas Ulate Gilberth. (2011). Geografía de Costa Rica. Editorial UNED. San José, Costa Rica.</t>
    </r>
  </si>
  <si>
    <r>
      <rPr>
        <vertAlign val="superscript"/>
        <sz val="11"/>
        <color theme="1"/>
        <rFont val="Calibri"/>
        <family val="2"/>
        <scheme val="minor"/>
      </rPr>
      <t>1/</t>
    </r>
    <r>
      <rPr>
        <sz val="11"/>
        <color theme="1"/>
        <rFont val="Calibri"/>
        <family val="2"/>
        <scheme val="minor"/>
      </rPr>
      <t>Se crea variable MDEA.</t>
    </r>
  </si>
  <si>
    <r>
      <t>Área en Km</t>
    </r>
    <r>
      <rPr>
        <b/>
        <vertAlign val="superscript"/>
        <sz val="12"/>
        <color theme="1"/>
        <rFont val="Arial"/>
        <family val="2"/>
      </rPr>
      <t>2</t>
    </r>
    <r>
      <rPr>
        <b/>
        <sz val="12"/>
        <color theme="1"/>
        <rFont val="Arial"/>
        <family val="2"/>
      </rPr>
      <t xml:space="preserve"> de las cuencas hidrográficas y distancia navegable</t>
    </r>
  </si>
  <si>
    <r>
      <t>km</t>
    </r>
    <r>
      <rPr>
        <vertAlign val="superscript"/>
        <sz val="12"/>
        <color theme="1"/>
        <rFont val="Arial"/>
        <family val="2"/>
      </rPr>
      <t xml:space="preserve">2 </t>
    </r>
    <r>
      <rPr>
        <sz val="12"/>
        <color theme="1"/>
        <rFont val="Arial"/>
        <family val="2"/>
      </rPr>
      <t>, km</t>
    </r>
  </si>
  <si>
    <t>Cuenca hidrográfica: Unidad natural de planificación territorial en donde confluyen y se interrelacionan aspectos físicos (clima, hidrografía, topografía, vegetación, geología, geomorfología, edafología, etc.) con aspectos antrópicos (población, uso se la tierra, obras de infraestructura, etc.), cuya divisoria se traza sobre las crestas de los relieves montañosos, de manera que las laderas definen un patrón de drenaje compuesto por aguas de arroyada y cauces que juntos, conforman, una red de escurrimiento superficial, fluyendo en la dirección de la pendiente hasta intersecar un cauce de orden mayor o el mar . Cada una de las áreas drenadas por el río. Dos cuencas están separadas entre sí por una línea divisoria (llamada simplemente “divisoria de aguas”) que marca los límites geográficos entre ambas.</t>
  </si>
  <si>
    <t>El país cuenta con 34 cuencas hidrográficas, agrupadas en tres vertientes: Caribe, San Juan y Pacífica; esta última, la dividimos en Central, Sur y Norte.</t>
  </si>
  <si>
    <t>En este caso, se tomó como base cartográfica de dichas unidades naturales la definida por el Instituto Costarricense de Electricidad (ICE).</t>
  </si>
  <si>
    <t>Fuente: Instituto Costarricense de Electricidad, (1996): Mapa de Cuencas Hidrográficas, citado por Vargas Ulate Gilberth. (2011). Geografía de Costa Rica. Editorial UNED. San José, Costa Rica.</t>
  </si>
  <si>
    <t>Componente 1: Condiciones y Calidad ambiental</t>
  </si>
  <si>
    <t>Tópico 1.1.1: Atmósfera, clima y condiciones meteorológicas</t>
  </si>
  <si>
    <t>*</t>
  </si>
  <si>
    <t>1.1.1.a.4</t>
  </si>
  <si>
    <t>Mapa de temperatura media anual en Costa Rica</t>
  </si>
  <si>
    <t>1.1.1.b.1</t>
  </si>
  <si>
    <t>Mapa de precipitación media anual en Costa Rica</t>
  </si>
  <si>
    <t>Figura 1.3</t>
  </si>
  <si>
    <t>1.1.1.i.1</t>
  </si>
  <si>
    <t>Mapa de regiones climáticas de Costa Rica</t>
  </si>
  <si>
    <t>Figura 1.4</t>
  </si>
  <si>
    <t>Mapa de cuencas de Costa Rica</t>
  </si>
  <si>
    <t>Elaboración de hoja metodológica para Sistema de consulta de indicadores del recurso hídrico.</t>
  </si>
  <si>
    <t xml:space="preserve">DESDE: </t>
  </si>
  <si>
    <t>Figura 1.1</t>
  </si>
  <si>
    <t>Mapa de Temperatura media anual en Costa Rica</t>
  </si>
  <si>
    <t>Variable MDEA: a 4. Temperatura media anual[1]</t>
  </si>
  <si>
    <t>[1] Se agrega nueva variable a MDEA.</t>
  </si>
  <si>
    <t>Fuente: Ministerio de Ambiente y Energía,  Instituto Meteorológico Nacional de Costa Rica. (2009). Atlas Climatológico (2009). Recuperado el 16 de Agosto de 2016, de Instituto Meteorológico Nacional de Costa Rica, Ministerio de Ambiente y Energía: https://www.imn.ac.cr/web/imn/39</t>
  </si>
  <si>
    <r>
      <rPr>
        <sz val="11"/>
        <rFont val="Calibri"/>
        <family val="2"/>
        <scheme val="minor"/>
      </rPr>
      <t>Fuente: Ministerio de Ambiente y Energía,  Instituto Meteorológico Nacional de Costa Rica. (2009). Atlas Climatológico (2009). Recuperado el 16 de Agosto de 2016, de Instituto Meteorológico Nacional de Costa Rica, Ministerio de Ambiente y Energía:</t>
    </r>
    <r>
      <rPr>
        <u/>
        <sz val="11"/>
        <color theme="10"/>
        <rFont val="Calibri"/>
        <family val="2"/>
        <scheme val="minor"/>
      </rPr>
      <t xml:space="preserve"> https://www.imn.ac.cr/web/imn/39</t>
    </r>
  </si>
  <si>
    <t>Categoría MDEA: a 4. Temperatura</t>
  </si>
  <si>
    <t xml:space="preserve">La figura 1.1 muestra las isotermas (curvas imaginarias que unen puntos de la superficie terrestre con la misma temperatura) de la temperatura media anual, la cual presenta una variación espacial muy compleja que está muy ligada a la orografía y los vientos dominantes (Ministerio de Ambiente y Energía, Instituto Meteorológico Nacional de Costa Rica. 2009).
Las regiones más cálidas se localizan en las costas y llanuras, donde la temperatura media es mayor a los 26°C; nótese que las isotermas mayores a 28°C se concentran preferiblemente en el Pacífico Norte (al noroeste del país) (Ministerio de Ambiente y Energía, Instituto Meteorológico Nacional de Costa Rica. 2009).
La temperatura no solo es alta en zonas de baja elevación, nótese el comportamiento térmico en el Valle Central y el Valle de El General (con altitudes de 500-1 000 msnm), donde también se registran temperaturas medias de 26-28°C, cuyas isotermas parecen introducirse como una cuña desde las zonas costeras del Pacífico.  Este mismo efecto, aunque menos acentuado, se presenta en los pasos entre montañas como el de La Palma y Desengaño (Ministerio de Ambiente y Energía, Instituto Meteorológico Nacional de Costa Rica. 2009).
Las temperaturas más bajas se ubican sobre las montañas.  A diferencia del comportamiento de las temperaturas medias más altas, las temperaturas medias más bajas se localizan en el centro y sureste del país, específicamente sobre la Sierra Volcánica Central y la Cordillera de Talamanca, donde la variación oscila entre 10°C y 16°C.  En el Cerro Chirripó (3820 msmn) la temperatura media es de 8°C. La Isla del Coco, ubicada en el océano Pacífico a 532 km de la costa, presenta un clima ecuatorial con una temperatura media anual de 27°C (Ministerio de Ambiente y Energía, Instituto Meteorológico Nacional de Costa Rica. 2009).
</t>
  </si>
  <si>
    <t>Categoría MDEA: b 1. Precipitación</t>
  </si>
  <si>
    <t>Variable MDEA: Promedio anual</t>
  </si>
  <si>
    <t>Figura 1.2</t>
  </si>
  <si>
    <t xml:space="preserve">HASTA: </t>
  </si>
  <si>
    <t>Elaboración de hoja metodológica para Sistema de consulta del indicadores del recurso hídrico.</t>
  </si>
  <si>
    <t xml:space="preserve">La figura 1.2  muestra las isoyetas (curvas que unen puntos del país con la misma cantidad de lluvia) de la precipitación media anual.  En meteorología el volumen de lluvia se mide en milímetros, equivalente a un litro de agua por metro cuadrado (Ministerio de Ambiente y Energía,  Instituto Meteorológico Nacional de Costa Rica. 2009).
La distribución espacial de la lluvia es muy irregular debido principalmente a la interacción de la compleja orografía y los elementos meteorológicos.  La Isla del Coco (ubicada en el océano Pacífico a 532 km de la costa) es también parte del territorio nacional, con una precipitación de 4 600 mm.  La precipitación anual más baja es de 1 200 mm se registra en la región del Pacífico Norte, específicamente en Cañas; las precipitaciones más altas son de 7 500 mm, se localiza, en la Vertiente del Caribe, entre los Ríos Grande de Orosi y Pejibaye; otro máximo importante (7 200 mm) es el que se localiza entre el Volcán Barva y el Río Sucio (Ministerio de Ambiente y Energía,  Instituto Meteorológico Nacional de Costa Rica. 2009).
Del lado del Pacífico el punto más lluvioso (6 500 mm) se ubica en la cuenca del Río Naranjo (en el Pacífico Central), aunque también se destaca otro de 5 500 mm entre la fila Costeña y el Golfo Dulce (Ministerio de Ambiente y Energía,  Instituto Meteorológico Nacional de Costa Rica. 2009). 
</t>
  </si>
  <si>
    <t>Variable MDEA: Localización [1]</t>
  </si>
  <si>
    <t>[1] Se agrega nueva categoría y variable a  MDEA.</t>
  </si>
  <si>
    <t xml:space="preserve">Categoría MDEA: I 1. Regiones y sub regiones climáticas </t>
  </si>
  <si>
    <t>Mapa de Regiones y subregiones climáticas de Costa Rica</t>
  </si>
  <si>
    <r>
      <rPr>
        <sz val="11"/>
        <rFont val="Calibri"/>
        <family val="2"/>
        <scheme val="minor"/>
      </rPr>
      <t xml:space="preserve">Fuente: Ministerio de Ambiente y Energía, Instituto Meteorológico Nacional de Costa Rica. (sf). Regiones y subregiones Climáticas de Costa Rica. Recuperado el 16 de Agosto de 2016, de Instituto Meteorológico Nacional de Costa Rica, Ministerio de Ambiente y Energía: </t>
    </r>
    <r>
      <rPr>
        <u/>
        <sz val="11"/>
        <color theme="10"/>
        <rFont val="Calibri"/>
        <family val="2"/>
        <scheme val="minor"/>
      </rPr>
      <t>https://www.imn.ac.cr/documents/10179/20909/Regionalizaci%C3%B3n+clim%C3%A1tica+de+Costa+Rica</t>
    </r>
  </si>
  <si>
    <t>Ministerio de Ambiente y Energía,  Instituto Meteorológico Nacional de Costa Rica. (2009). Atlas Climatológico (2009). Recuperado el 16 de Agosto de 2016, de Instituto Meteorológico Nacional de Costa Rica, Ministerio de Ambiente y Energía: https://www.imn.ac.cr/web/imn/39</t>
  </si>
  <si>
    <t>Ministerio de Ambiente y Energía, Instituto Meteorológico Nacional de Costa Rica. (sf). Regiones y subregiones Climáticas de Costa Rica. Recuperado el 16 de Agosto de 2016, de Instituto Meteorológico Nacional de Costa Rica, Ministerio de Ambiente y Energía: https://www.imn.ac.cr/documents/10179/20909/Regionalizaci%C3%B3n+clim%C3%A1tica+de+Costa+Rica</t>
  </si>
  <si>
    <t>Variable MDEA: Descripción de las principales cuencas hidrográficas</t>
  </si>
  <si>
    <t>Mapa de Cuencas Hidrográficas de Costa Rica</t>
  </si>
  <si>
    <r>
      <t xml:space="preserve">Fuente: Ministerio de Ambiente y Energía, Centro Nacional de Información Geoambiental (2018). </t>
    </r>
    <r>
      <rPr>
        <i/>
        <sz val="12"/>
        <color theme="1"/>
        <rFont val="Arial"/>
        <family val="2"/>
      </rPr>
      <t xml:space="preserve">Mapa de Cuencas Hidrográficas. </t>
    </r>
    <r>
      <rPr>
        <sz val="12"/>
        <color theme="1"/>
        <rFont val="Arial"/>
        <family val="2"/>
      </rPr>
      <t xml:space="preserve">Recuperado el 14 de agosto 2016. Catálogo CENIGA-MINAE CR: </t>
    </r>
  </si>
  <si>
    <t>http://ceniga.sinac.go.cr/geonetwork/srv/eng/main.home?uuid=6d845b1c-8cb4-43a6-955b-7a9c322c84d5</t>
  </si>
  <si>
    <t>1.1.2.d.1</t>
  </si>
  <si>
    <t xml:space="preserve">El eje montañoso central divide el país en dos grandes vertientes; la del Pacífico y la del Caribe.  Dentro de esta última, se incluye la sub-vertiente norte, que lleva sus aguas al Lago de Nicaragua y al Rio San Juan, los cuales, finalmente, desembocan también el Mar Caribe (Vargas Ulate, G.  2009).
En el país existen 50 cuencas hidrográficas, pero debido a la poca superficie de algunas de ellas el número se reduce a 34 cuencas, según el Instituto Costarricense de Electricidad (ICE).  Entre otros se consideran en una sola cuenca los ríos Zapote, Hacienda, Mena, Sábalo y Sapoá en el noreste de la provincia de Alajuela y norte de Guanacaste que desembocan en el Lago de Nicaragua; también se considera dentro de una misma cuenca a ríos pequeños que desembocan independientemente, como es el caso de los ríos de la Península de Osa (Vargas Ulate, G.  2009).
El CENIGA ha identificado inconsistencias importantes en todos los archivos de cuencas hidrográficas que ha compilado, incluyendo la última versión facilitada oficialmente por el ICE, por lo tanto, se inició la revisión y corrección de las cuencas a partir de la cartografía oficial 1:50.000 del IGN.  Cabe destacar que la delimitación que el ICE realizo se hizo para contar con una herramienta para el desarrollo de proyectos específicos de esta institución; sin embargo, al ser esta capa temática de gran importancia para el desarrollo del país, ha sido adoptada por instituciones gubernamentales, no gubernamentales, privadas, académicas y otras (MINAE-CENIGA, 2016).
</t>
  </si>
  <si>
    <t>Ministerio de Ambiente y Energía, Centro Nacional de Información Geoambiental (2018). Mapa de Cuencas Hidrográficas. Recuperado el 14 de agosto 2016. Catálogo CENIGA-MINAE CR</t>
  </si>
  <si>
    <t>Cuadro del gráfico 2.4</t>
  </si>
  <si>
    <t>Cuadro 2.5</t>
  </si>
  <si>
    <t>Cuadro 2.4</t>
  </si>
  <si>
    <t>Cuadro 2.6</t>
  </si>
  <si>
    <t>Cuadro 2.7</t>
  </si>
  <si>
    <t>Cuadro 2.8</t>
  </si>
  <si>
    <t>Cuadro 2.9</t>
  </si>
  <si>
    <t>Cuadro 2.10</t>
  </si>
  <si>
    <t xml:space="preserve">Cuadro 2.11 </t>
  </si>
  <si>
    <t>Cuadro 2.12</t>
  </si>
  <si>
    <t>Cuadro 2.13</t>
  </si>
  <si>
    <t>Cuadro 2.14</t>
  </si>
  <si>
    <t>Cuadro 2.15</t>
  </si>
  <si>
    <t>Cuadro 2.16</t>
  </si>
  <si>
    <t>Cuadro 2.17</t>
  </si>
  <si>
    <t>Cuadro 3.1</t>
  </si>
  <si>
    <t>Cuadro 3.2</t>
  </si>
  <si>
    <t>Cuadro 3.4</t>
  </si>
  <si>
    <t>Cuadro 4.1</t>
  </si>
  <si>
    <t>Cuadro 4.2</t>
  </si>
  <si>
    <t>Cuadro 5.1</t>
  </si>
  <si>
    <t>Cuadro 5.2</t>
  </si>
  <si>
    <t>Cuadro 5.4</t>
  </si>
  <si>
    <t>Cuadro 5.5</t>
  </si>
  <si>
    <t>Cuadro 5.6</t>
  </si>
  <si>
    <t>Cuadro 5.7</t>
  </si>
  <si>
    <t>Cuadro del gráfico 5.1</t>
  </si>
  <si>
    <t>Cuadro del gráfico 2.2</t>
  </si>
  <si>
    <t>1.1.1.l.1</t>
  </si>
  <si>
    <t>2.6.2.a.1</t>
  </si>
  <si>
    <t>2.6.1.e.1.c</t>
  </si>
  <si>
    <t>2.6.1.e.1.d</t>
  </si>
  <si>
    <t>2.6.2.m.1</t>
  </si>
  <si>
    <t>3.2.2.a.1-b.1</t>
  </si>
  <si>
    <t>5.1.1.a</t>
  </si>
  <si>
    <t>5.1.1.b</t>
  </si>
  <si>
    <t>5.1.3.a</t>
  </si>
  <si>
    <t>5.1.3.c</t>
  </si>
  <si>
    <t>5.1.5.a</t>
  </si>
  <si>
    <t>2.6.1.b.1</t>
  </si>
  <si>
    <t>Mapa de promedio anual de evapotranspiración real en Costa Rica</t>
  </si>
  <si>
    <t>Figura 2.1</t>
  </si>
  <si>
    <t>Modificación de hoja metodológica para Sistema de consulta del indicadores del recurso hidrico.</t>
  </si>
  <si>
    <t xml:space="preserve">Nótese en la figura la fuerte dependencia de la evapotranspiración con la temperatura, ya que los valores más altos (1 800 mm o más) se localizan precisamente en la región más caliente y seca del país: Pacífico Norte; la evaporación es menor   (1 000 mm o menos) sobre las zonas más frías (Ministerio de Ambiente y Energía,  Instituto Meteorológico Nacional de Costa Rica, 2009).  
En el Pacífico Norte la mayor evaporación se registra entre Filadelfia y la desembocadura del Río Tempisque, y la menor en la costa sur de la Península de Nicoya.  En el Pacífico Central, los valores más bajos ocurren al oeste, entre el Río Tulín y Parrita, y los más altos en la cordillera.  En el Pacífico Sur los valores de evaporación son altos sobre el Río Térraba y General, y son bajos en la Cordillera de Talamanca; nótese el aumento de la evapotranspiración en el valle de El General, dándole a éste características excepcionales y muy distintas a las del resto de la región.  En el Valle Central la variación es tanto latitudinal como altitudinal, los valores más altos se ubican en el sector occidental y los más bajos al este y sobre la Sierra Volcánica Central (Ministerio de Ambiente y Energía,  Instituto Meteorológico Nacional de Costa Rica, 2009).  
En la Zona Norte prevalece una gran homogeneidad (1 100-1 200 mm/año), aunque con valores más bajos al sur del Volcán Arenal.  En la Vertiente del Caribe, la variación no solo es altitudinal, sino también septentrional, ya que se registran valores bajos al norte (Llanuras de Tortuguero) y valores altos en la costa sur (Ministerio de Ambiente y Energía,  Instituto Meteorológico Nacional de Costa Rica, 2009).  
</t>
  </si>
  <si>
    <t xml:space="preserve">La información utilizada presenta las siguientes limitaciones: 
̶ La implementación de la tecnología es reciente, esto limita la forma en que se recolecta la información de campo, se almacena y se procesa.
̶ El gestor de la base de datos es limitado, no permite la consolidación automática de la información ni la generación de reportes históricos.
̶ La serie analizada está comprendida entre el 2008 y el 2014, las concesiones contabilizadas son aquellas que tiene un estado de inscrito otorgado. Esto deja por fuera aquellas concesiones que se cancelaron en el período, es decir, no se están contabilizando las concesiones que vencieron en el año de análisis. Por ejemplo, las concesiones que vencieron en el año 2008 no se analizan hasta que se vuelva a renovar y pase al estado de otorgado. Esto aplica para todos los años.
̶ La base de datos que registra las concesiones de agua es reciente, lo que limita la forma en que se presenta la información.
- La información contenida en la base de datos puede contener errores debido a la introducción manual de la información contenida en los ficheros físicos donde se procesan las concesiones.
</t>
  </si>
  <si>
    <r>
      <t xml:space="preserve">Se utilizaron los datos del Registro Nacional de Concesiones de Agua y Cauces, la cual es la base de datos digital con la que cuenta la Dirección de Agua, MINAE.
El volumen estimado de agua extraída se calculó a partir del Registro Nacional de las concesiones de agua desde la Dirección de Agua del MINAE.  La serie incluye sólo la extracción legalmente autorizada, por lo tanto, hay una cantidad significativa de agua extraída sin controles oficiales y que no está incluida en esta serie, por lo que estos datos deben analizarse con cautela.                                                                                                                                                                                                                               Se realizó una homologación de usos, de acuerdo a los usos que pide la OCDE y los usos reportados en el Registro Nacional de Concesiones, tal como se presenta en el Cuadro 1. 
Cuadro 1. Homologación de usos manejada.
</t>
    </r>
    <r>
      <rPr>
        <b/>
        <sz val="14"/>
        <rFont val="Arial"/>
        <family val="2"/>
      </rPr>
      <t>Usos OCDE                                             Equivalencia con Usos del Registro Nacional de Concesiones</t>
    </r>
    <r>
      <rPr>
        <sz val="12"/>
        <rFont val="Arial"/>
        <family val="2"/>
      </rPr>
      <t xml:space="preserve">
* Public water supply                       Acueducto Rural + Consumo Humano.  Acá se incluyen los servicios públicos de abastecimiento y el autoabastecimiento de consumo humano.
* Agriculture, forestry, fishing      Agropecuario + Agroindustrial + Riego
         of which: irrigation                         Riego
of which: aquaculture*                      No se tiene dato equivalente
* Mining and quarrying                      No se tiene registrado este uso
* Manufacturing industry Industrial
of which: cooling                                    No se tiene registrado este uso
* Prod. of electricity (cooling)           No se tiene registrado este uso
* Construction &amp; other activities     No se tiene registrado este uso
* Services                                                    Comercial + Turistico (no se incluye en la serie)
* Private households Está incluido en “Public water supply”. El Registro no permite diferenciar este tipo de uso. 
Para este propósito, la extracción Bruta Total incluye: Abastecimiento de Agua, Agricultura, Silvicultura, Pesca y Industria Manufacturera.
El suministro público de agua incluye el agua concesionada a los hogares y los proveedores de servicios públicos de agua, porque nuestra base de datos no distingue entre las conseciones dadas a los operadores y dadas al autoabastecimiento, ya que todas son consideradas como "consumo humano" en nuestra base de datos. Estamos trabajando en mejorar este aspecto en nuestra base de datos, para obtener una mejor segregación de la información
</t>
    </r>
  </si>
  <si>
    <t>Fabio Herrera Ocampo y Katherine Gómez Víquez</t>
  </si>
  <si>
    <t>Actualización de datos y Hoja metodológica con base al formulario AQA2016 enviado a la OCDE.</t>
  </si>
  <si>
    <r>
      <t>(en 10</t>
    </r>
    <r>
      <rPr>
        <vertAlign val="superscript"/>
        <sz val="10"/>
        <rFont val="Arial"/>
        <family val="2"/>
      </rPr>
      <t>6</t>
    </r>
    <r>
      <rPr>
        <sz val="10"/>
        <rFont val="Arial"/>
        <family val="2"/>
      </rPr>
      <t xml:space="preserve"> m</t>
    </r>
    <r>
      <rPr>
        <vertAlign val="superscript"/>
        <sz val="10"/>
        <rFont val="Arial"/>
        <family val="2"/>
      </rPr>
      <t>3</t>
    </r>
    <r>
      <rPr>
        <sz val="10"/>
        <rFont val="Arial"/>
        <family val="2"/>
      </rPr>
      <t>)</t>
    </r>
  </si>
  <si>
    <t>Periodo</t>
  </si>
  <si>
    <r>
      <t>Evapotranspiración real</t>
    </r>
    <r>
      <rPr>
        <b/>
        <vertAlign val="superscript"/>
        <sz val="10"/>
        <rFont val="Arial"/>
        <family val="2"/>
      </rPr>
      <t xml:space="preserve">1/ </t>
    </r>
  </si>
  <si>
    <r>
      <t>Flujo interno</t>
    </r>
    <r>
      <rPr>
        <b/>
        <vertAlign val="superscript"/>
        <sz val="10"/>
        <rFont val="Arial"/>
        <family val="2"/>
      </rPr>
      <t>2/</t>
    </r>
  </si>
  <si>
    <t>Nota: Se crea categoría y variable MDEA.</t>
  </si>
  <si>
    <r>
      <t xml:space="preserve">1/ </t>
    </r>
    <r>
      <rPr>
        <sz val="10"/>
        <rFont val="Arial"/>
        <family val="2"/>
      </rPr>
      <t>Evapotranspiración real es un porcentaje fijo de las precipitaciones.</t>
    </r>
  </si>
  <si>
    <r>
      <t xml:space="preserve">2/ </t>
    </r>
    <r>
      <rPr>
        <sz val="10"/>
        <color theme="1"/>
        <rFont val="Arial"/>
        <family val="2"/>
      </rPr>
      <t xml:space="preserve">Flujo interno = Precipitación - Evapotranspiración real </t>
    </r>
  </si>
  <si>
    <r>
      <t xml:space="preserve">3/ </t>
    </r>
    <r>
      <rPr>
        <sz val="10"/>
        <color theme="1"/>
        <rFont val="Arial"/>
        <family val="2"/>
      </rPr>
      <t xml:space="preserve">Recursos renovables de agua dulce es igual a flujo interno, debido a que no se considera el  caudal de entrada de aguas superficiales y subterráneas desde países vecinos. </t>
    </r>
  </si>
  <si>
    <r>
      <t>Total de recursos renovables de agua dulce</t>
    </r>
    <r>
      <rPr>
        <b/>
        <vertAlign val="superscript"/>
        <sz val="10"/>
        <rFont val="Arial"/>
        <family val="2"/>
      </rPr>
      <t>3/</t>
    </r>
  </si>
  <si>
    <t xml:space="preserve">Debido a que Costa Rica posee 6 subregiones climáticas diferentes, con áreas diferentes. Este indicador se estimó tomando una estación hidrometereológica representativa y haciendo un promedio entre ellas ponderado por la superficie de cada subregión climática. Es decir, es un promedio de los promedios de precipitación anual de cada subregión.
Región Caribe Norte  73-091 Hacienda El Carmen, Siquirres
Región Caribe Sur  81-003 Aeropuerto, Limón 
Región Pacífico Norte  74-020 Llano Grande, Liberia 
Región Pacífico Central  90-009 Damas, Garabito 
Región Pacífico Sur  98-022 Piñera, Buenos Aires
Región Central  84-193 Aeropuerto Pavas, San José 
Región Zona Norte  69-579 Santa Clara, San Carlos 
</t>
  </si>
  <si>
    <r>
      <rPr>
        <sz val="12"/>
        <rFont val="Arial"/>
        <family val="2"/>
      </rPr>
      <t>El promedio anual de largo plazo se obtuvo de los registros  de precipitación comprendidos entre los años 1990-2012, de las Estaciones del Instituto Meteorológico Nacional
Evapotranspiración Real se calculó como un 30,24% de la Precipitación, esto de acuerdo con los resultados del informe Balance Hídrico Superficial Período 1970-2002, elaborado por ICE-CRRH, 2007. 
Fórmula para convertir el promedio nacional anual de precipitación mm / m2 a Km3 / Superficie CR
Donde:           
Precip anual estación it  =   Cantidad de agua que se ha precipitado,    
en una estación i,         
en el período de tiempo t,        
n = es el número total de estaciones utilizadas  (7 en este caso particular de CR)    
5,1= a factor de expansión geográfica para territorio nacional.</t>
    </r>
    <r>
      <rPr>
        <sz val="12"/>
        <color rgb="FFFF0000"/>
        <rFont val="Arial"/>
        <family val="2"/>
      </rPr>
      <t xml:space="preserve">
</t>
    </r>
  </si>
  <si>
    <r>
      <t>Se actualizó al 2015 según comunicado del señor Roberto Villalobos y se mejoró hoja metodológica con la fórmula de cálculo para convertir mm/m</t>
    </r>
    <r>
      <rPr>
        <vertAlign val="superscript"/>
        <sz val="12"/>
        <color theme="1"/>
        <rFont val="Arial"/>
        <family val="2"/>
      </rPr>
      <t xml:space="preserve">2 </t>
    </r>
    <r>
      <rPr>
        <sz val="12"/>
        <color theme="1"/>
        <rFont val="Arial"/>
        <family val="2"/>
      </rPr>
      <t>a km</t>
    </r>
    <r>
      <rPr>
        <vertAlign val="superscript"/>
        <sz val="12"/>
        <color theme="1"/>
        <rFont val="Arial"/>
        <family val="2"/>
      </rPr>
      <t>3</t>
    </r>
    <r>
      <rPr>
        <sz val="12"/>
        <color theme="1"/>
        <rFont val="Arial"/>
        <family val="2"/>
      </rPr>
      <t>/superficie de CR.</t>
    </r>
  </si>
  <si>
    <t>Recursos renovables de agua dulce</t>
  </si>
  <si>
    <t>Costa Rica: Recursos renovables de agua dulce, años 1990-2015</t>
  </si>
  <si>
    <r>
      <t xml:space="preserve">Volumen total de precipitaciones atmosféricas húmedas (lluvia, nieve, granizo, rocío, etc.) que caen en el territorio de un país en un año, en millones de metros cúbicos.                                                                                                                                                                                                              </t>
    </r>
    <r>
      <rPr>
        <b/>
        <sz val="12"/>
        <rFont val="Arial"/>
        <family val="2"/>
      </rPr>
      <t>Total de recursos renovables de agua dulce:</t>
    </r>
    <r>
      <rPr>
        <sz val="12"/>
        <rFont val="Arial"/>
        <family val="2"/>
      </rPr>
      <t xml:space="preserve">  = flujo interno + caudal de entrada de aguas superficiales y subterráneas procedente de países vecinos.</t>
    </r>
  </si>
  <si>
    <t>Costa Rica: Recursos renovables de agua dulce, años 2010-2014</t>
  </si>
  <si>
    <t xml:space="preserve">Para irrigación </t>
  </si>
  <si>
    <t>Costa Rica: Extracción de agua según abastecimiento público y autoabastecimiento para uso de los sectores, años 2008-2015</t>
  </si>
  <si>
    <t>Costa Rica: Extracción anual de agua dulce según fuente y sector, años 2005-2015</t>
  </si>
  <si>
    <t>mill m3/año</t>
  </si>
  <si>
    <t>Extracción de agua dulce</t>
  </si>
  <si>
    <t>Agua para consumo humano</t>
  </si>
  <si>
    <t>Consumo privado</t>
  </si>
  <si>
    <t>Agricultura, Silvicultura y Pesca</t>
  </si>
  <si>
    <t xml:space="preserve">Agroindustrial </t>
  </si>
  <si>
    <t>Agropecuario</t>
  </si>
  <si>
    <t xml:space="preserve">Riego </t>
  </si>
  <si>
    <t xml:space="preserve">Industrial </t>
  </si>
  <si>
    <t xml:space="preserve">Otras actividades económicas </t>
  </si>
  <si>
    <t xml:space="preserve">Comercial </t>
  </si>
  <si>
    <t xml:space="preserve">Turístico </t>
  </si>
  <si>
    <t xml:space="preserve">Fuerza hidraúlica </t>
  </si>
  <si>
    <t>Extracción de agua dulce superficial</t>
  </si>
  <si>
    <t>Extracción de agua dulce subterránea</t>
  </si>
  <si>
    <t xml:space="preserve">Fuente: Ministerio de Ambiente y Energía, Dirección de Aguas (2017): Registro Nacional de Concesiones. San José, Costa Rica. </t>
  </si>
  <si>
    <t xml:space="preserve">de los cuales: </t>
  </si>
  <si>
    <t>Tratamiento primario</t>
  </si>
  <si>
    <t>Tratamiento secundario</t>
  </si>
  <si>
    <t>Tratamiento terciario</t>
  </si>
  <si>
    <t xml:space="preserve">Tratamiento no especificado </t>
  </si>
  <si>
    <t/>
  </si>
  <si>
    <t xml:space="preserve">Con tratamiento </t>
  </si>
  <si>
    <t>Sin tratamiento</t>
  </si>
  <si>
    <t>Memorandum items</t>
  </si>
  <si>
    <t>Porcentaje de la población residente nacional que no se beneficia de ningún tratamiento de aguas residuales</t>
  </si>
  <si>
    <t>Nota 1: A partir del 2015 entró en operación una nueva planta de tratamiento administrada por el Instituto Costarricense de Acueductos y Alcantarillados, la cuál elevó el porcentaje de población conectada a una planta de tratamiento. Se asume que son 166 000 personas más están conectadas a planta de tratamiento aproximadamente un 3,43% de la población lo que aumenta el porcentaje total de la población conectada a plantas de tratamiento a 11,69%.</t>
  </si>
  <si>
    <r>
      <t>Suministro público de agua</t>
    </r>
    <r>
      <rPr>
        <vertAlign val="superscript"/>
        <sz val="10"/>
        <color theme="1"/>
        <rFont val="Arial"/>
        <family val="2"/>
      </rPr>
      <t>1/</t>
    </r>
  </si>
  <si>
    <r>
      <rPr>
        <vertAlign val="superscript"/>
        <sz val="10"/>
        <color theme="1"/>
        <rFont val="Arial"/>
        <family val="2"/>
      </rPr>
      <t>1/</t>
    </r>
    <r>
      <rPr>
        <sz val="10"/>
        <color theme="1"/>
        <rFont val="Arial"/>
        <family val="2"/>
      </rPr>
      <t>Corresponde al agua para consumo humano que está registrada legalmente a los principales operadores de agua como: AyA, ESPH, Acueductos comunales y municipales. (No todos los usos para agua público están registrados).</t>
    </r>
  </si>
  <si>
    <t>Fuente: Cuestionario Agua 2016 DENU-PNUMA. y Ministerio de Ambiente y Energía, Dirección de Aguas (2017), Registro Nacional de Conseciones. San José, Costa Rica.</t>
  </si>
  <si>
    <t xml:space="preserve">Nota:  Los datos incluyen agua efectivamente entregada (facturada) por los principales operadores (AyA y ESPH) que están cubriendo el 52,9%.  Se incluye una estimación del agua producida y comercializada por acueductos rurales y municipales, sobre la base de un cálculo realizado por el INEC para los demás operadores que cubre el 39,59% restante de la población. Para estimar los datos anuales sobre el abastecimiento público de agua, se utilizó una metodología más precisa, que incluía: mediciones macro y micro, datos de facturación, también estimaciones basadas en datos demográficos y patrones de consumo validados por expertos del Comité Técnico Interinstitucional para Estadística del Agua (CTI-Agua).
</t>
  </si>
  <si>
    <t>Costa Rica: Población conectada a plantas de tratamiento de aguas residuales, años 2008-2016</t>
  </si>
  <si>
    <t>Población nacional</t>
  </si>
  <si>
    <r>
      <t>Procentaje de la población residente nacional con tratamiento de aguas residuales independiente</t>
    </r>
    <r>
      <rPr>
        <vertAlign val="superscript"/>
        <sz val="10"/>
        <rFont val="Arial"/>
        <family val="2"/>
      </rPr>
      <t>1/</t>
    </r>
  </si>
  <si>
    <t>Fuente: Instituto Nacional de Estadística y Censos (2014),  VI Censo Nacional Agropecuario 2014. San José, Costa Rica.</t>
  </si>
  <si>
    <t>Por definir.</t>
  </si>
  <si>
    <t>Noviembre, 2016,</t>
  </si>
  <si>
    <t>Roberto Lutz</t>
  </si>
  <si>
    <t>Validación de la Hoja Metodológica para lista preliminar de indicadores del SINIGIRH.</t>
  </si>
  <si>
    <t xml:space="preserve">Se refiere a la fincas con algún tipo de producción de animales en el agua, en cualquiera de sus fases de desarrollo de manera parcial o  total. Incluye la producción de tilapia, trucha, camarón, langostino y otros, destinados para el alimento o alguna otra utilidad por parte del ser humano (recreación, estudio, obtención de productos) o para su conservación y protección. </t>
  </si>
  <si>
    <t xml:space="preserve">Extensión del espejo de agua: Se refiere al área para la producción acuícola.
Especies acuícolas en producción: Se refiere al principal tipo de especie en producción desarrollada en la finca agropecuaria. En caso de tener dos o más especies en producción se indagó por la que generara un mayor ingreso. 
Sistema de producción acuícola: Se indaga sobre el principal sistema de producción utilizado en la actividad acuícola. 
• Estanques de tierra: estanques construidos directamente en tierra. 
• Estanques de concreto: infraestructura construida en concreto.
• Pilas: son estructuras más pequeñas que los estanques, pero con la misma funcionalidad. 
• Jaula: estructura utilizada para la cría, permite el intercambio natural de agua a través de las 
paredes laterales y en la mayoría de los casos por el fondo de la jaula. 
• Lago: cuerpo de agua estancada relativamente grande con corrientes poco importantes y rodeada 
de arena. 
• Otro: cualquier otro sistema de producción diferente a los señalados anteriormente. </t>
  </si>
  <si>
    <t>Nota: Una finca puede utilizar más de una fuente de agua para la actividad productiva de la finca, por lo que puede quedar contabilizada en varias categorías.</t>
  </si>
  <si>
    <t>La variable no brinda información sobre la cantidad de agua utilizada para el abastecimiento de fincas.</t>
  </si>
  <si>
    <t>Noviembre, 2016</t>
  </si>
  <si>
    <t>Katherine Gómez</t>
  </si>
  <si>
    <t>Creación de hoja metodológica.</t>
  </si>
  <si>
    <t xml:space="preserve">Katherine Gómez </t>
  </si>
  <si>
    <t xml:space="preserve">Número de fincas </t>
  </si>
  <si>
    <t>Noviembre,2016</t>
  </si>
  <si>
    <t>Permantes</t>
  </si>
  <si>
    <t xml:space="preserve">Nota 1: No se incluyen en el cuadro todos los cultivos censados. </t>
  </si>
  <si>
    <t>Nota 2: Una finca puede tener mas de un tipo de cultivo.</t>
  </si>
  <si>
    <t>Fuente:  Instituto Nacional de Estadística y Censos (2014),  VI Censo Nacional Agropecuario 2014. San José, Costa Rica.</t>
  </si>
  <si>
    <t xml:space="preserve">Cantidad de fincas y hectáreas </t>
  </si>
  <si>
    <t>Se calcula como el número de fincas que utilizan algún tipo de sistema de riego.</t>
  </si>
  <si>
    <t>La variable no brinda información sobre la cantidad de agua utilizada para el riego de fincas.</t>
  </si>
  <si>
    <t>Noviembre, 2016.</t>
  </si>
  <si>
    <t>Número de fincas</t>
  </si>
  <si>
    <t xml:space="preserve"> Se identifica el uso de drenajes, acequias o canales artificiales, campos empastados, lagunas de oxidación, estanques de sedimientación y tratamiento de aguas residuales, en las fincas y los pagos por servicios ambientales.</t>
  </si>
  <si>
    <t xml:space="preserve">Por definir. </t>
  </si>
  <si>
    <t>Noviembre, 2014</t>
  </si>
  <si>
    <t>Figura 2.2</t>
  </si>
  <si>
    <t>Mapa de distribución de la cantidad de fincas donde se utilizó riego por cantón en Costa Rica</t>
  </si>
  <si>
    <t>Nota: En 159 595,9 ha se aplicó riego, y los cantones de Liberia, Cañas y Carrillo fueron los que presentaron la mayor cantidad de extensiones regadas del país.</t>
  </si>
  <si>
    <t>Fuente: Instituto Nacional de Estadística y Censos (2015),  VI Censo Nacional Agropecuario 2014. Atlas estadístico Agropecuario. San José, Costa Rica.</t>
  </si>
  <si>
    <t>2.6.1.h.1</t>
  </si>
  <si>
    <t xml:space="preserve">Numero de fincas </t>
  </si>
  <si>
    <t>Posterior a la recolección de los datos censales, estos fueron sometidos a procesamiento, análisis y preparación de la información, con los que se publicaron los resultados definitivos y un conjunto de productos, dentro de los cuales se incluye el presente Atlas Estadístico. Lo anterior hace posible que el Atlas esté compuesto de una serie de mapas temáticos y gráficos, con el fin de ilustrar los resultados obtenidos en el VI Censo Nacional Agropecuario y que se refleje la estructura del sector y su distribución en el territorio nacional.
Se utiliza un total de 123 mapas que muestran la división política costarricense a nivel cantonal, y con la utilización de diferentes colores y tonalidades, permiten ubicar los cantones en los correspondientes rangos, de unidades o extensiones en hectáreas (ha), para cada variable.
Con un total de 110 gráficos se complementa la información contenida en los mapas, ya que permiten el análisis con valores más exactos a nivel provincial o la distribución de los datos por
categoría en el país. Además, estos facilitan la realización de comparaciones.
Los mapas y gráficos se acompañan de descripciones generales que contienen datos asociados a las variables representadas, con la finalidad de facilitar la interpretación y aportar algunos datos específicos.
Debe hacerse notar que dentro de un mismo mapa se pueden realizar comparaciones tomando en cuenta los rangos definidos y los colores aplicados a cada cantón, lo cual se profundiza con
los gráficos y descripciones que le acompañan, así como también existe la posibilidad de relacionar diferentes mapas, por ejemplo, la cantidad de fincas con ganado vacuno como actividad principal y la extensión en pastos por cantón.</t>
  </si>
  <si>
    <t>Un total de 15 319 fincas utilizaron algún sistema de riego, siendo Pérez Zeledón el cantón que presentó la mayor cantidad con 1 022 fincas, seguido por Cartago con 783 fincas y San Carlos con 765 fincas, estos cantones concentraron el 16,8% de las fincas que utilizaron riego.
En 159 595,9 ha se aplicó riego, y los cantones de Liberia con 20 825,6 ha, Cañas con 16 259,6 ha y Carrillo con 12 165,4 ha fueron los que presentaron la mayor cantidad de extensiones regadas del país.</t>
  </si>
  <si>
    <t>Instituto Nacional de Estadísticas y Censos (2015),  VI Censo Nacional Agropecuario 2014. Atlas estadístico Agropecuario. San José, Costa Rica.</t>
  </si>
  <si>
    <t xml:space="preserve">Creación de hoja metodológica. </t>
  </si>
  <si>
    <t>2.6.2.h.1…</t>
  </si>
  <si>
    <t>Fuente: Instituto Nacional de Estadística y Censos (2016), Estadísticas de Comercio Exterior, base de datos años 2010- 2015. San José, Costa Rica.</t>
  </si>
  <si>
    <t xml:space="preserve">Costa Rica: Exportación e importación de peces, moluscos y demás invertebrados acuáticos, años 2010-2016
</t>
  </si>
  <si>
    <t>Costa Rica: Exportaciones e importaciones de agua, 1996-2016</t>
  </si>
  <si>
    <t>Costa Rica: Exportaciones e importaciones de peces, moluscos y demás invertebrados acuáticos, años 2010-2016</t>
  </si>
  <si>
    <t>Fuente: Instituto Nacional de Estadística y Censos (2016), Estadísticas de Comercio Exterior, base de datos años 1996- 2016. San José, Costa Rica.</t>
  </si>
  <si>
    <t>Fuente: Instituto Nacional de Estadística y Censos (2016). Encuesta Nacional de Hogares (ENAHO) Resultados Generales  2010-2016 y Encuesta de Hogares de Propósitos Múltiples (EHPM) Resultados Generales 2000-2009,  San José, Costa Rica.</t>
  </si>
  <si>
    <t>Costa Rica: Total de población por zona, años 2001 -2016</t>
  </si>
  <si>
    <t>Costa Rica: Total de población por zona, años 2001-2016</t>
  </si>
  <si>
    <t>Fuente: Instituto Nacional de Estadística y Censos (2016), Encuesta Nacional de Hogares, base de datos 2010-2015. San José, Costa Rica.</t>
  </si>
  <si>
    <t xml:space="preserve"> Acueducto AyA</t>
  </si>
  <si>
    <t xml:space="preserve"> Acueducto rural</t>
  </si>
  <si>
    <t xml:space="preserve"> Acueducto municipal</t>
  </si>
  <si>
    <t xml:space="preserve"> Empresa o Cooperativa</t>
  </si>
  <si>
    <t xml:space="preserve"> Pozo</t>
  </si>
  <si>
    <t xml:space="preserve"> Río, quebrada o naciente</t>
  </si>
  <si>
    <t xml:space="preserve"> Lluvia u otros</t>
  </si>
  <si>
    <t>Acueducto AyA</t>
  </si>
  <si>
    <t>Costa Rica: Cantidad de viviendas ocupadas según proveedor de servicio de agua, años 2000-2016</t>
  </si>
  <si>
    <t>Costa Rica: Cantidad de viviendas ocupadas y ocupantes, por zona y año, según tipo de abastecimiento de agua, años 2010-2016</t>
  </si>
  <si>
    <t>Fuente:Instituto Nacional de Estadística y Censos (2016), Encuesta Nacional de Hogares, base de datos 2010-2016. San José, Costa Rica.</t>
  </si>
  <si>
    <t>Costa Rica: Cantidad y porcentaje de viviendas por zona según proveedor de servicios de agua , año 2010-2016</t>
  </si>
  <si>
    <t>Costa Rica: Viviendas  según fuente de abastecimiento de agua, años 2008-2016</t>
  </si>
  <si>
    <t xml:space="preserve">Fuente de agua de consumo de la vivienda </t>
  </si>
  <si>
    <r>
      <t>Cantidad de viviendas con suministro de agua público</t>
    </r>
    <r>
      <rPr>
        <b/>
        <vertAlign val="superscript"/>
        <sz val="10"/>
        <color indexed="8"/>
        <rFont val="Arial"/>
        <family val="2"/>
      </rPr>
      <t>1/</t>
    </r>
  </si>
  <si>
    <t xml:space="preserve">Porcentaje de viviendas con cobertura de suministro de agua público </t>
  </si>
  <si>
    <t>1/ Incluye la población que se abastece de agua por medio de un acueducto (Ay A, municipal o rural) o por medio de una empresa o una cooperativa.</t>
  </si>
  <si>
    <t>Costa Rica: Población según fuente de abastecimiento de agua, años 2008-2016</t>
  </si>
  <si>
    <t>Fuente de agua</t>
  </si>
  <si>
    <t xml:space="preserve"> Total</t>
  </si>
  <si>
    <r>
      <t>Población cubierta con servicio de agua público</t>
    </r>
    <r>
      <rPr>
        <b/>
        <vertAlign val="superscript"/>
        <sz val="10"/>
        <color indexed="8"/>
        <rFont val="Arial"/>
        <family val="2"/>
      </rPr>
      <t>1/</t>
    </r>
  </si>
  <si>
    <t>Porcentaje de población cubierta con servicio de agua público</t>
  </si>
  <si>
    <t>Costa Rica: Porcentaje de viviendas según tipo de abastecimiento de agua por zona, año 2010-2016</t>
  </si>
  <si>
    <t>Fuente:  Instituto Nacional de Estadística y Censos (2016). Encuesta Nacional de Hogares (ENAHO) Resultados Generales  2010-2016 y Encuesta de Hogares de Propósitos Múltiples (EHPM) Resultados Generales 2000-2009,  San José, Costa Rica.</t>
  </si>
  <si>
    <t>Costa Rica: Cantidad de población que habita en tugurios y precarios, años 2010-2016</t>
  </si>
  <si>
    <t>Costa Rica: Total de población en la región central, años 2010-2016</t>
  </si>
  <si>
    <r>
      <t xml:space="preserve">La evapotranspiración real es la cantidad de agua, expresada en mm/año, que es evaporada desde el suelo y transpirada por la cubierta vegetal (Ministerio de Ambiente y Energía,  Instituto Meteorológico Nacional de Costa Rica, 2009).                                   Evapotranspiración (en general): </t>
    </r>
    <r>
      <rPr>
        <b/>
        <sz val="12"/>
        <rFont val="Arial"/>
        <family val="2"/>
      </rPr>
      <t xml:space="preserve">
</t>
    </r>
    <r>
      <rPr>
        <sz val="12"/>
        <rFont val="Arial"/>
        <family val="2"/>
      </rPr>
      <t xml:space="preserve">Pérdida de agua en del suelo hacia la atmosfera por evaporación directa junto con la pérdida de agua por transpiración de la vegetación. 
Evapotranspiración potencial (ETP):
Máxima cantidad de agua que puede evaporarse desde un suelo completamente cubierto de vegetación, que se desarrolla en óptimas condiciones, y en el supuesto caso de no existir limitaciones en la disponibilidad de agua.  Según esta definición, la magnitud de la ETP está regulada solamente por las condiciones meteorológicas o climáticas, según el caso, del momento o período para el cual se realiza la estimación.
Evapotranspiración de referencia o evapotranspiración del cultivo de referencia (ETo)
La noción de ETo ha sido establecida para reducir las ambigüedades de interpretación a que da lugar el amplio concepto de evapotranspiración y para relacionarla de forma más directa con los requerimientos de agua de los cultivos.  Es similar al de ETP, ya que igualmente depende exclusivamente de las condiciones climáticas, incluso en algunos estudios son considerados equivalentes, pero se diferencian en que la ETo es aplicada a un cultivo específico, estándar o de referencia, habitualmente gramíneas o alfalfa, de 8 a 15 cm de altura uniforme, de crecimiento activo, que cubre totalmente el suelo y que no se ve sometido a déficit hídrico.  Es por lo anterior que en los últimos años está reemplazando al de ETP.
Evapotranspiración real, actual o efectiva (ETr): Evapotranspiración con limitante de riego. Evapotranspiración que ocurre en la situación real en que se encuentra el campo donde se tienen en cuenta las condiciones reales que se dan según el tipo de cobertura del suelo y el riego.
 </t>
    </r>
  </si>
  <si>
    <t xml:space="preserve">Curva de presión de vapor 
La presión de vapor o presión de vapor de equilibrio es la presión ejercida por un vapor en equilibrio termodinámico con sus condensados fases (sólido o líquido) a una temperatura dada en un sistema cerrado.  La presión de vapor de equilibrio es una indicación de la velocidad de evaporación de un líquido. Se refiere a la tendencia de las partículas de escapar del líquido (o sólido). Una sustancia con una alta presión de vapor a temperaturas normales se refiere a menudo como volátil.
Radiación neta (Rn) 
La radiación neta según define Richard G. Allen, en el libro publicado por la FAO “Crop evapotranspiration - Guidelines for computing crop water requirements - FAO Irrigation and drainage paper 56” (1998), “es la diferencia entre  la radiación entrante y saliente de longitudes de onda cortas y largas.  Es el equilibrio entre la energía absorbida, reflejada y emitida por la superficie terrestre o la diferencia de la radiación neta de onda corta entrante (Rns) y la radiación neta de onda larga saliente (Rnl).  Rn es normalmente positiva durante el día y negativa durante la noche. El valor diario total para Rn es casi siempre positivo para 24 horas, excepto en condiciones extremas de latitudes elevadas” 
Albedo (α) y radiación neta solar (Rns) 
Una cantidad considerable de la radiación solar que llega a la superficie terrestre se refleja en ella. La fracción, α, de la radiación solar que es reflejada por la superficie se conoce como albedo.
Flujo de calor en el suelo o constante psicrométrica 
La conductividad térmica del suelo es la cantidad de calor que fluye a través de 1 cm2/seg en un gradiente vertical de 1°/cm en dirección perpendicular a la superficie y sin otras trasmisiones de calor 
El flujo de calor sensible sobre una zona de suelo H s , y sobre una vegetación H c se obtiene a través de la diferencia de la temperatura del suelo, o de la vegetación, según el caso y la temperatura del aire sobre esa zona.
Temperatura media mensual 
Promedio mensual de temperaturas "normales" durante un período de varias décadas, registradas por el Instituto Meteorológico Nacional en sus estaciones para una región subclimática dada.
Temperatura máxima (mínima) media mensual
Promedio de las temperaturas máximas (mínimas) mensuales de un mes durante un número determinado de años.(3)
Temperatura máxima (mínima) mensual
Temperatura máxima (mínima) registrada en un mes determinado de un año dado. (3)
Velocidad del viento a 2 m de altura sobre el suelo 
El tiempo transcurrido las masas de aire que se mueven a 2 m sobre la superficie del suelo para trasladarse a en una distancia determinada.
</t>
  </si>
  <si>
    <t xml:space="preserve">A continuación se describe la metodología utilizada para la determinación de las variables del balance hídrico superficial, considerando la disponibilidad hídrica potencial por cuenca.
Dicha metodología incluye:
- Análisis de información de precipitación.
- Análisis de información de escorrentía superficial.
- Análisis de información de la evapotranspiración potencial.
Se presentan datos de las 34 cuencas principales del país según la clasificación hecha por el Instituto CostARRICENSEE de electricidad (ICE). 
En la vertiente del Caribe zona norte se localizan 18 cuencas,. En la vertiente del Pacífico se localizan las restantes 16 cuencas,
(ver tabla al final)
Evapotranspiración potencial de referencia
La temperatura media mensual se obtuvo a partir de un promedio de la temperatura promedio máxima y la temperatura promedio mínima.  Para el relleno de información de temperatura se utilizó el perfil térmico que permitió estimar el gradiente térmico vertical de 0.6 °C por cada 100 metros.
El promedio mensual de humedad relativa se obtuvo a partir de los valores horarios.
Para los datos de velocidad del viento se utilizó la ecuación potencial para reducir el dato de 10 metros de altura a 2 metros.
En varias estaciones meteorológicas se estimó la radiación global mediante la fórmula modificada de Armstrong, Prescott (1940).
Elaboración del mapa de evapotranspiración potencial y estimación de la evapotranspiración media areal por cuencas
Para la elaboración del mapa, el IMN utilizó principalmente la fórmula Penman-Monteith, que dice que la evapotranspiración de referencia es la tasa de evapotranspiración de un cultivo hipotético, cuya altura se asume que es de 12 cm, tiene una resistencia de cultivo de 70 [s/m] y un albedo de 0.23.  Esto se asemeja a la evapotranspiración de una superficie extensa de gramilla verde, de altura uniforme, creciendo activamente, cubriendo completamente la superficie del suelo y sin deficiencia de agua, FAO, 1991.
La evapotranspiración de referencia es, esencialmente, equivalente a la evapotranspiración potencial según ASCE, 1990. Dicha fórmula, una vez que se le introducen los valores de resistencia, albedo, etc. queda de la siguiente forma:
ETo = [0.408_(Rn-G) + _ 900U2(es- ea) / (T+273)] / [_+_(1+0.34U2)] (4)
Donde:
ETo = evapotranspiración de referencia [mm/día] _ = pendiente de la curva de presión de vapor [kPa /°C]
Rn = radiación neta [Mj/m²/día]
G = flujo de calor en el suelo [Mj/m²/día] _ = constante psicrométrica [kPa /°C]
T = temperatura media del aire [°C ]
U2 = velocidad del viento a 2 m de altura sobre el suelo [m/s]
(es- ea) = déficit de la presión de vapor [kPa]
Como fórmula auxiliar se usó una de Hargreaves, cuya expresión es:
ETo _ 0.0023·Ra · T max- T min ·(T+17.8)0.408 (5)
Donde:
ETo = evapotranspiración de referencia [mm/día]
Ra = radiación solar global en el tope de la atmósfera [Mj/m²/día]
Tmax y T min = temperaturas máxima y mínima del aire
T = temperatura media del aire [C]
Con los datos climáticos medios mensuales se realizó el cálculo de la evapotranspiración de referencia. El valor anual se obtuvo al sumar los valores medios mensuales de los 12 meses.
Los rangos de los valores de la evapotranspiración de referencia se definieron entre los 2 000 mm por año en las regiones más secas del territorio nacional hasta alrededor de 8 000 mm en las partes más altas y frías.
El trazado del mapa se hizo en forma manual en una escala 1: 200000, luego se escaneó y se pasó a formato digital. Se utilizaron los programas Arc/view y Map/info. Para la
estimación de la evapotranspiración potencial media areal para cada subcuenca y cuenca se utilizó el programa HydroDEM.
Para el cálculo de la evapotranspiración real se consideraron los coeficientes de cultivo, Kc, suministrados por la FAO (1990) y el mapa de uso de la tierra del país (1997); estimándose la evapotranspiración real de acuerdo a la relación:
ETR = Kc * ETP 
</t>
  </si>
  <si>
    <t>Incorpora secciones de variables, metodologia de calculo y limitaciones</t>
  </si>
  <si>
    <t xml:space="preserve">Solo se utilizaron 75 registros de estaciones climatológicas principales del IMN que contaban con registros de temperatura, humedad relativa, radiación, insolación y viento
Los porcentajes de error obtenidos varían entre – 12 hasta un 17 por ciento. Se debe destacar que los mayores porcentajes de error se obtuvieron en las cuencas con escasa o ninguna información hidrometeorológica. 
En el análisis se mostró que un 32% de las cuencas (11) tenían suficiente información, mientras que en un 41% de las cuencas (14) la información era escasa, y un 26% de las cuencas (9) no cuentan con información
Se recomienda reforzar la red hidrometeorológica en las regiones medias y altas de las cuencas localizadas en la región sur de la vertiente del Caribe, y las zonas bajas de la región norte de la vertiente del Caribe.
Para la región norte de la vertiente del Pacífico reinstalar las estaciones de lluvia localizadas en las partes bajas, y reforzar la red hidrológica en las cuencas de los ríos Península de Nicoya, Tempisque, Bebedero y Abangares.
En la región del Pacífico es necesario reforzar la red hidrológica y meteorológica de las cuencas de los ríos Damas y Barú.
Finalmente, en la región del Pacífico sur se debe reforzar la red hidrometeorológica en las cuencas de los ríos Península de Osa y Esquinas
</t>
  </si>
  <si>
    <t>envía datos corregidos</t>
  </si>
  <si>
    <t>Vivian González</t>
  </si>
  <si>
    <t>validan H. M. en taller del CTI- agua.</t>
  </si>
  <si>
    <t xml:space="preserve">Vivian González, Leonardo Cascante, Herbert Villavicencio y José Joaquín Chacón </t>
  </si>
  <si>
    <t xml:space="preserve">Vivian González, Leonardo Cascante, Herbert Villavicencio y José Joaquín Chacón validan H. M. </t>
  </si>
  <si>
    <t>En taller del CTI- agua.</t>
  </si>
  <si>
    <t>Geog.</t>
  </si>
  <si>
    <t xml:space="preserve">Sergio </t>
  </si>
  <si>
    <t>Romero</t>
  </si>
  <si>
    <t>Instituto Costarricense Acueductos y Alcantarillados</t>
  </si>
  <si>
    <t>Validan H. M. en Taller del CTI-Agua</t>
  </si>
  <si>
    <t xml:space="preserve">Ing.                                              </t>
  </si>
  <si>
    <t xml:space="preserve">José Manuel  </t>
  </si>
  <si>
    <t xml:space="preserve">Guzmán      </t>
  </si>
  <si>
    <t xml:space="preserve">Ing </t>
  </si>
  <si>
    <t>Marco V.</t>
  </si>
  <si>
    <t>Quesada Sanabria</t>
  </si>
  <si>
    <t>Lic.</t>
  </si>
  <si>
    <t xml:space="preserve">Jorge </t>
  </si>
  <si>
    <t>Aguilar Barboza</t>
  </si>
  <si>
    <t xml:space="preserve">Roberto Speny SENARA </t>
  </si>
  <si>
    <t>Revisa detalles técnicos.</t>
  </si>
  <si>
    <t>Flor Carvajal y Rocío Méndez</t>
  </si>
  <si>
    <t>Roberto Spesny Garrón</t>
  </si>
  <si>
    <t>Corrije detalles técnicos</t>
  </si>
  <si>
    <t>2.6.2.h.1</t>
  </si>
  <si>
    <t xml:space="preserve"> Volumen de agua utilizado para riego por canal y porcentaje de volumen anual derivado respecto a volumen anual generada por el Instituto Costarricense de Electricidad (ICE) en el Distrito de Riego Arenal Tempisque (DRAT)</t>
  </si>
  <si>
    <t>Distrito de Riego Arenal Tempisque: situado en los cantones de Cañas, Bagaces, Liberia, Filadelfia y Carrillo de la provincia de Guanacaste.</t>
  </si>
  <si>
    <r>
      <rPr>
        <b/>
        <sz val="12"/>
        <color theme="1"/>
        <rFont val="Arial"/>
        <family val="2"/>
      </rPr>
      <t>Tiempo</t>
    </r>
    <r>
      <rPr>
        <sz val="12"/>
        <color theme="1"/>
        <rFont val="Arial"/>
        <family val="2"/>
      </rPr>
      <t xml:space="preserve">: se refiere a segundos, días, doce meses, 52 semanas.
</t>
    </r>
    <r>
      <rPr>
        <b/>
        <sz val="12"/>
        <color theme="1"/>
        <rFont val="Arial"/>
        <family val="2"/>
      </rPr>
      <t>Q:cauda</t>
    </r>
    <r>
      <rPr>
        <sz val="12"/>
        <color theme="1"/>
        <rFont val="Arial"/>
        <family val="2"/>
      </rPr>
      <t xml:space="preserve">l (m3/s) promedio  anual
</t>
    </r>
    <r>
      <rPr>
        <b/>
        <sz val="12"/>
        <color theme="1"/>
        <rFont val="Arial"/>
        <family val="2"/>
      </rPr>
      <t>Volumen: Q*T</t>
    </r>
    <r>
      <rPr>
        <sz val="12"/>
        <color theme="1"/>
        <rFont val="Arial"/>
        <family val="2"/>
      </rPr>
      <t xml:space="preserve">, que se refiere a: caudal promedio anual*365 días* 86400 segundos
Volumen Anual Derivado CO+CS (hm3):Total caudal promedio anual derivado hacia el Canal Oeste (CO) y el Canal Sur (CS)  (Q derivado), multiplicado por 365 días y por 86400 segundos.
</t>
    </r>
    <r>
      <rPr>
        <b/>
        <sz val="12"/>
        <color theme="1"/>
        <rFont val="Arial"/>
        <family val="2"/>
      </rPr>
      <t>Volumen Anual Generado (ICE)(hm3)</t>
    </r>
    <r>
      <rPr>
        <sz val="12"/>
        <color theme="1"/>
        <rFont val="Arial"/>
        <family val="2"/>
      </rPr>
      <t xml:space="preserve">:Total caudal promedio anual generado (ICE) (Q generado), multiplicado por 365 días y por 86400 segundos.
</t>
    </r>
  </si>
  <si>
    <t>Registros de caudales generados en la PDMPD, calculo en hojas electrónicas de cada año sobre volumen de agua generado y derivado y cuadros en Excel que contienen las fórmulas y datos, los cuales se encuentran en archivos electrónicos resguardados por los funcionarios de la Unidad de Hidrometría. Para estimar la relación porcentual del Volumen Anual Derivado CO+CS (hm3) con respecto a Volumen Anual Generado (ICE)(hm3), se obtiene primero los datos sobre volumen anual derivado y generado, los cuales son el resultado de aplicar la formula V= Q*T.
Una vez obtenido el dato de volumen anual se aplica para cada año la siguiente formula:
%=(Volumen Anual Derivado CO+CS (hm3)/Volumen Anual Generado (ICE)(hm3))*100</t>
  </si>
  <si>
    <t>Sistema Nacional de Aguas Subterráneas, Riego y Avenamiento (2016): Unidad de Red Primaria, Distrito de Riego Arenal Tempisque- Cañas. Compilación por José María Alfaro Quesada. Bagaces, Guanacaste, Costa Rica.</t>
  </si>
  <si>
    <t xml:space="preserve">Unidad de Red Primaria, DRAT Cañas.  SENARA: José María Alfaro Quesada, teléfono: 2669-06-76 ext. 231 correo: jmalfaro@senara.go.cr </t>
  </si>
  <si>
    <t>Roberto Speny</t>
  </si>
  <si>
    <t>Corrije nombre de piscicultura por "uso no consuntivo"</t>
  </si>
  <si>
    <t>Roberto Spesny Garrón. Tarifas DRAT</t>
  </si>
  <si>
    <r>
      <t>Superficie: área (ha) con riego
Tipo de cultivo: se refiere a las diversas actividades agroalimentarias desarrolladas en el área de influencia del DRAT. Sólo se menciona la pisicultura</t>
    </r>
    <r>
      <rPr>
        <b/>
        <sz val="12"/>
        <color rgb="FFFF0000"/>
        <rFont val="Arial"/>
        <family val="2"/>
      </rPr>
      <t xml:space="preserve"> (Eliminar porque esta linea no es consecuente con el tema).  </t>
    </r>
    <r>
      <rPr>
        <sz val="12"/>
        <color rgb="FFFF0000"/>
        <rFont val="Arial"/>
        <family val="2"/>
      </rPr>
      <t xml:space="preserve">                     
</t>
    </r>
    <r>
      <rPr>
        <sz val="12"/>
        <rFont val="Arial"/>
        <family val="2"/>
      </rPr>
      <t>Existen diferentes sistemas de riego, entre los que se encuentran:</t>
    </r>
    <r>
      <rPr>
        <sz val="12"/>
        <color theme="1"/>
        <rFont val="Arial"/>
        <family val="2"/>
      </rPr>
      <t xml:space="preserve">
Aspersión: el agua llega a las plantas en forma de “lluvia localizada”. Utilizando un sistema de tuberías y pulverizadores, llamados aspersores. El agua se eleva mediante presión y luego cae en forma de gotas en el área específica que se desea regar. Permite controlar el tiempo de duración y la intensidad de riego.
Gravedad: el agua corre por canales hasta puntos de distribución que la reparten por acequias medianas o pequeñas, hasta arribar a la parcela donde llega por gravedad,
inundando la zona de plantación. También se le denomina riego por inundación, por ejemplo, en el cultivo de arroz.
Goteo: el agua se infiltra hacia las raíces de las plantas a través de un sistema de tuberías y emisores (goteros). Es usado en suelos muy secos y permite la utilización óptima de agua.
Otro: se refiere a cualquier otro sistema de riego utilizado, diferente a los indicados anteriormente. 
</t>
    </r>
    <r>
      <rPr>
        <b/>
        <sz val="12"/>
        <color theme="1"/>
        <rFont val="Arial"/>
        <family val="2"/>
      </rPr>
      <t>Uso No Consuntivo:</t>
    </r>
    <r>
      <rPr>
        <sz val="12"/>
        <color theme="1"/>
        <rFont val="Arial"/>
        <family val="2"/>
      </rPr>
      <t xml:space="preserve"> es aquel en el que no existe pérdida de agua, ya que la cantidad que entra es la misma o aproximadamente la misma que termina con el proceso (Castelán,2003).
Fuente: http://www.eumed.net/tesis-doctorales/2007/lhr/13.htm</t>
    </r>
  </si>
  <si>
    <t xml:space="preserve">Se utiliza el padrón de usuarios de Senara y con esta información se realizan  visitas a  todas las parcelas para tomar directamente en el campo  registros y efectuar revisión sobre el tipo de cultivo a sembrar, ó que ya se sembró.  Con esta información se elabora el Plan de Cultivos  y se determina la cantidad de superficie en riego y los tipos de cultivos.
</t>
  </si>
  <si>
    <t xml:space="preserve">El indicador se refiere al  tipo de riego y uso del agua que se utiliza  en el DRAT con respecto al total de hectáreas puestas bajo riego.
Esta información, el Senara la obtiene por fuentes y  métodos de verificación propios. Debido a que los funcionarios(as) del DRAT no disponen de forma regular de la información semestral sobre los cultivos propuestos a sembrar, esta información debe ser aportada por  los  usuarios (as).  
</t>
  </si>
  <si>
    <t>Superficie de riego por año según cultivo en el Distrito de Riego Arenal Tempisque (DRAT)</t>
  </si>
  <si>
    <t>Permite conocer el área por tipo de cultivo que se siembra bajo riego en el DRAT</t>
  </si>
  <si>
    <t>Es posible conocer que tipo de cultivo se siembran en el DRAT y su respectiva área (ha), lo que permite conocer la cobertura de cultivos bajo riego.  Además se obtiene información sobre extensión de área puesta en riego.</t>
  </si>
  <si>
    <t>Unidad de Red Primaria, DRAT Cañas.  SENARA: José María Alfaro Quesada, teléfono: 2669-06-76 ext. 231 correo: jmalfaro@senara.go.cr                                                                                                                                      Ingra. Rocío Méndez Araya    Dirección Planificación Institucional       Teléfono: 22579733,  Ext: 251     rmendez@senara.go.cr</t>
  </si>
  <si>
    <t>Roberto Spesny Garrón Tarifas DRAT</t>
  </si>
  <si>
    <t>Corrige terminos y coneptos técnicos sobre riego</t>
  </si>
  <si>
    <t xml:space="preserve">Revisa y verifica </t>
  </si>
  <si>
    <t>02/01/817</t>
  </si>
  <si>
    <t>Flor Carvajal y Alvaro González (SENARA)</t>
  </si>
  <si>
    <t>Revisan detalles técnicos</t>
  </si>
  <si>
    <t>Ing.</t>
  </si>
  <si>
    <t>Esteban</t>
  </si>
  <si>
    <t xml:space="preserve"> Mora Acuña</t>
  </si>
  <si>
    <t>Empresa de Servicios Públicos de Heredia</t>
  </si>
  <si>
    <t>Revisan H.M. en taller del CTI-Agua</t>
  </si>
  <si>
    <t xml:space="preserve">Ing. </t>
  </si>
  <si>
    <t xml:space="preserve">José Luis </t>
  </si>
  <si>
    <t>Ugalde Herra</t>
  </si>
  <si>
    <t>Instituto Nacional de Acueductos y Alcantarillados</t>
  </si>
  <si>
    <t xml:space="preserve">Juan Diego </t>
  </si>
  <si>
    <t>Quirós González</t>
  </si>
  <si>
    <t>Lic..</t>
  </si>
  <si>
    <t>Ana Victoria</t>
  </si>
  <si>
    <t>Giusti</t>
  </si>
  <si>
    <t>Ministerio de Salud</t>
  </si>
  <si>
    <t>Lic.                   Andrés Incer                   Ministerio de Salud</t>
  </si>
  <si>
    <t>Revisa para publicar</t>
  </si>
  <si>
    <t>% Población conectada a un sistema de captación de aguas residuales (alcantarilla)</t>
  </si>
  <si>
    <t>% población con tratamiento público de aguas residuales</t>
  </si>
  <si>
    <t>Total (%)</t>
  </si>
  <si>
    <r>
      <rPr>
        <vertAlign val="superscript"/>
        <sz val="9"/>
        <color rgb="FF000000"/>
        <rFont val="Arial"/>
        <family val="2"/>
      </rPr>
      <t>1/</t>
    </r>
    <r>
      <rPr>
        <sz val="9"/>
        <color rgb="FF000000"/>
        <rFont val="Arial"/>
        <family val="2"/>
      </rPr>
      <t xml:space="preserve"> Corresponde al porcentaje de población conectada a un tanque séptico común o con tratamiento (fosa biológica).</t>
    </r>
  </si>
  <si>
    <t>Costa Rica: Porcentaje de población conectada a plantas de tratamiento de aguas residuales, años 2008-2016</t>
  </si>
  <si>
    <t xml:space="preserve">Fuente: Organización para la Cooperación y el Desarrollo Económico  (2015): Questionnaire on the state of the environment for Costa Rica.  Inland water.  (Formulario sobre estadísticas ambientales enviado por Costa Rica  a la OCDE, 2015).;  Cuestioanario Agua DENU/PNUMA 2016INEC (2000-2011). INEC. 2013Estimaciones distritales. Población total por grupos de edades, según provincia y cantón. San José, Costa Rica; </t>
  </si>
  <si>
    <r>
      <t>Nota 2: Con base en datos facilitados por el ente regulador (ARESEP) el cual, a su vez, los recibió de los operadores de agua y sanemiento, se relizó una estimación del porcentaje de la población conectada a servicios de tratamientos de agua residuales la cual se calculó como una k= 8,26 %  para el periodo 2010 al 2014 y,posteriormente, para el año 2015 se recalculó en una  k= 11,69% , debido a la entrada en operción de la PLanta de tratamiento Los Tajos del A y A.  También se asumió, por simplificación,  que estos porcentajes  corresponden a un</t>
    </r>
    <r>
      <rPr>
        <b/>
        <sz val="9"/>
        <color rgb="FF000000"/>
        <rFont val="Arial"/>
        <family val="2"/>
      </rPr>
      <t xml:space="preserve"> tratamiento tipo secundario</t>
    </r>
    <r>
      <rPr>
        <sz val="9"/>
        <color rgb="FF000000"/>
        <rFont val="Arial"/>
        <family val="2"/>
      </rPr>
      <t xml:space="preserve"> (ver "Estimación volúmenes agua extraídas por acueductos comunales y municipales.doc") . Esto se debe a que no existe un dato preciso al respecto.  Hay varias razones: no hay ni micro, ni macromedición generalizada en Hogares o en plantas de tratamiento .  De hecho los volúmenes de agua residual son estimados usando un coeficiente de retorno del 75% y de ahí se infieren otros datos.  Además, es común que el alcantarillado sanitario sea utilizado también para evacuar aguas pluviales lo cual provocaría que las mediciones no serían confiables.</t>
    </r>
  </si>
  <si>
    <t>Correccion aspectos de limitaciones y se recalculó cuadro de datos por inconsistencias detectadas.</t>
  </si>
  <si>
    <t>Porcentaje de la Población conectada a plantas de tratamiento de aguas residuales</t>
  </si>
  <si>
    <r>
      <rPr>
        <b/>
        <sz val="12"/>
        <rFont val="Arial"/>
        <family val="2"/>
      </rPr>
      <t xml:space="preserve">Total de población conectada a una planta o otros tipos de tratamiento (en porcdentajes): Total de población conectada a una planta o otros tipos de tratamiento: Es la suma del porcentaje de población conectada a una planta de tratamiento de aguas residuales más el porcentaje de  la población con tratamiento de aguas residuales independiente (tanque o fosa septica). </t>
    </r>
    <r>
      <rPr>
        <sz val="12"/>
        <rFont val="Arial"/>
        <family val="2"/>
      </rPr>
      <t>.</t>
    </r>
    <r>
      <rPr>
        <b/>
        <sz val="12"/>
        <rFont val="Arial"/>
        <family val="2"/>
      </rPr>
      <t xml:space="preserve"> Conectada a una planta de tratamiento de aguas residuales: </t>
    </r>
    <r>
      <rPr>
        <sz val="12"/>
        <rFont val="Arial"/>
        <family val="2"/>
      </rPr>
      <t xml:space="preserve">Se utiliza una k= 8.26 %  para la población conectada a servicios de tratamientos de agua residuales y se asume que el mismo porcentajes es el que corresponde a un tratamiento ya sea de tipo primario o secundario (ver "Estimación volúmenes agua extraídas por acueductos comunales y municipales.doc") . Esto se debe a que no existe un dato preciso al respecto.  Hay varias razones: no hay ni micro, ni macromedición generalizada en Hogares o en plantas de tratamiento .  De hecho los volúmenes de agua residual son estimados usando un coeficiente de retorno del 75 % y de ahí se infieren otros datos.  Además, es común que el alcantarillado sanitario sea utilizado también para evacuar aguas pluviales lo cual provocaría que las mediciones no serían confiables. </t>
    </r>
    <r>
      <rPr>
        <b/>
        <sz val="12"/>
        <rFont val="Arial"/>
        <family val="2"/>
      </rPr>
      <t xml:space="preserve">Con tratamiento de aguas residuales independiente: </t>
    </r>
    <r>
      <rPr>
        <sz val="12"/>
        <rFont val="Arial"/>
        <family val="2"/>
      </rPr>
      <t>Corresponde al porcentaje de población conectada a un tanque séptico común o con tratamiento (fosa biológica).</t>
    </r>
  </si>
  <si>
    <r>
      <t xml:space="preserve">Una nueva planta de tratamiento administrada por el Instituto Costarricense de Acuicultura y Alcantarillado (IICA) comenzó a operar en 2015, lo que elevó el porcentaje de la población cuyas aguas residuales son tratadas en una planta de tratamiento.
A pesar de ello, la tasa de penetración del tratamiento público de aguas residuales es muy baja. La mayoría de las casas (más del 75%) tienen instalaciones de tratamiento independientes (fosas sépticas), es decir, sus aguas residuales no se tratan en un sistema público de alcantarillado.
</t>
    </r>
    <r>
      <rPr>
        <b/>
        <sz val="12"/>
        <rFont val="Arial"/>
        <family val="2"/>
      </rPr>
      <t>Se calcula, preliminarmente, que a partir de 2015, el porcentaje de personas que cuentan con el servicio de tratamiento de sus aguas residuales aumentó en aproximadamente el 3,43%, lo que a su vez aumenta el porcentaje total de la población conectada a las Plantas de Tratamiento al 11,69%, y se asume (para evitar doble contabilidad) que los mismos porcentajes corresponden a un tratamiento secundario (ver "Estimación de los volúmenes de agua extraídos por los acueductos comunales y municipal.doc</t>
    </r>
    <r>
      <rPr>
        <sz val="12"/>
        <rFont val="Arial"/>
        <family val="2"/>
      </rPr>
      <t>").
De hecho, los volúmenes de aguas residuales se estiman utilizando un coeficiente de retorno del 75% y, por tanto, se deducen otros datos. Además, es común que las aguas residuales sanitarias también se utilicen para evacuar las aguas pluviales, lo que haría que las mediciones no fuesen fiables durante la temporada de lluvias.</t>
    </r>
  </si>
  <si>
    <t xml:space="preserve">Basado en Encuestas de Hogares.  Entrevistados podrían confundir términos y dar respuesta erroneas.  La estimación del porcentaje de población cubierta con servicios de tratamientos de agua  para el 2015 con la entrada de la nueva planta de tratamiento "Los Tajos" es preliminar.    Los datos correspondientes al período anterior a 2015 (2010 a 2014) utilizaron a = 8,26% como una estimación del porcentaje de la población cuyas aguas residuales estaban conectadas a las plantas de tratamiento.
Este porcentaje constante (k) fue estimado a partir de la información del Registrante de Servicios Públicos (ARESEP).
Esto es porque no hay datos precisos en este tema, por varias razones, entre otras: no todos los hogares o plantas de tratamiento de aguas residuales tienen instrumentos de medición.
Con base en datos facilitados por el ente regulador (ARESEP) el cual, a su vez, los recibió de los operadores de agua y sanemiento, se relizó una estimación del porcentaje de la población conectada a servicios de tratamientos de agua residuales la cual se calculó como una k= 8,26 %  para el periodo 2010 al 2014 y,posteriormente, para el año 2015 se recalculó en una  k= 11,69% , debido a la entrada en operción de la PLanta de tratamiento Los Tajos del A y A.  También se asumió, por simplificación,  que estos porcentajes  corresponden a un tratamiento tipo secundario (ver "Estimación volúmenes agua extraídas por acueductos comunales y municipales.doc") . Esto se debe a que no existe un dato preciso al respecto.  Hay varias razones: no hay ni micro, ni macromedición generalizada en Hogares o en plantas de tratamiento .  </t>
  </si>
  <si>
    <t>INEC: Encuesta de Hogares.  Resultaqdos general 2008-2015.  Cuestionario DENU/PNUMA agua 2015.Organización para la Cooperación y el Desarrollo Económico  (2015): Questionnaire on the state of the environment for Costa Rica.  Inland water.  (Formulario sobre estadísticas ambientales enviado por Costa Rica  a la OCDE, 2015).  San José, Costa Rica.                           ENAHO2000-2013, Total of occupied households and total of occupants by class of sanitary service by zone.    ENAHO. 2016. Housing characteristics and access to services according to planning area and region, July 2016</t>
  </si>
  <si>
    <t>Introdujo datos de población cuyas aguas residuales van a alcantarillado y de este cuanto es tratado.  También limitaciones del indicador.</t>
  </si>
  <si>
    <t>Costa Rica: Cantidad de viviendas ocupadas y ocupantes por zona según clase de servicio sanitario, años 2010-2016</t>
  </si>
  <si>
    <t>5.1.2.b.1.a</t>
  </si>
  <si>
    <t>5.1.2.b.1.b</t>
  </si>
  <si>
    <t>Variable MDEA: Población que usa infraestructura de saneamiento mejoradas</t>
  </si>
  <si>
    <t>Clase de servicio sanitario</t>
  </si>
  <si>
    <t>Alcantarilla cloaca</t>
  </si>
  <si>
    <t>Tanque séptico</t>
  </si>
  <si>
    <t>Tanque séptico con tratamiento (fosa séptica)</t>
  </si>
  <si>
    <t>Pozo negro o letrina</t>
  </si>
  <si>
    <t>Otro sistema</t>
  </si>
  <si>
    <t>No tiene</t>
  </si>
  <si>
    <t>Continuación cuadro 5.3</t>
  </si>
  <si>
    <t xml:space="preserve">Tanque séptico con tratamiento (fosa séptica) </t>
  </si>
  <si>
    <t>Tanque séptico con tratamiento (fosa septica) **</t>
  </si>
  <si>
    <r>
      <t>Tanque séptico</t>
    </r>
    <r>
      <rPr>
        <vertAlign val="superscript"/>
        <sz val="10"/>
        <rFont val="Arial"/>
        <family val="2"/>
      </rPr>
      <t>1/</t>
    </r>
  </si>
  <si>
    <r>
      <t xml:space="preserve">Otro </t>
    </r>
    <r>
      <rPr>
        <vertAlign val="superscript"/>
        <sz val="10"/>
        <rFont val="Arial"/>
        <family val="2"/>
      </rPr>
      <t>2/</t>
    </r>
  </si>
  <si>
    <r>
      <t xml:space="preserve">1/ </t>
    </r>
    <r>
      <rPr>
        <sz val="10"/>
        <color theme="1"/>
        <rFont val="Arial"/>
        <family val="2"/>
      </rPr>
      <t>Se refiere a tanque séptico común o tanque séptico con tratamiento (fosa biológica).</t>
    </r>
  </si>
  <si>
    <r>
      <t xml:space="preserve">2/ </t>
    </r>
    <r>
      <rPr>
        <sz val="10"/>
        <color theme="1"/>
        <rFont val="Arial"/>
        <family val="2"/>
      </rPr>
      <t>Se refiere a "excusado de hueco" u otro sistema semejante, en el se desagua en alguna corriente natural de agua.</t>
    </r>
  </si>
  <si>
    <t>Cantidad de viviendas ocupadas según tenencia de servicio sanitario</t>
  </si>
  <si>
    <t>Indicador 2.4.1.2 de la Iniciativa Latinoamericana y Caribeña para el Desarrollo Sostenible (ILAC)
Meta 6.2 de los Objetivos de Desarrollo Sostenible (ODS)</t>
  </si>
  <si>
    <t>Para el año 2030, lograr el acceso a servicios de saneamiento y la higiene adecuada y equitativa para todos y poner fin a la defecación al aire libre, con especial atención a las necesidades de las mujeres y las niñas y los que están en situación de vulnerabilidad</t>
  </si>
  <si>
    <t>HASTA:  2016</t>
  </si>
  <si>
    <t>Esta clasificación de las viviendas permite obtener un indicador de las condiciones sanitarias del país, para este efecto se considera como servicio sanitario aquel espacio acondicionado dentro o fuera de la vivienda, para que sus habitantes puedan realizar las necesidades fisiológicas.
La información que se recopila con estos indicadores permite deducir la proporción de la población con acceso a servicios de saneamiento mejorados.</t>
  </si>
  <si>
    <t>Conectado a alcantarilla o cloaca: el servicio sanitario está conectado a una red pública de alcantarillado o cloaca por donde desagua.
Conectado a tanque séptico común: es una solución individual en la que el servicio sanitario se comunica con un tanque de concreto o cemento armado, conectado a vías de drenaje. Por lo general, está construido en el patio de la casa.
Conectado a tanque con tratamiento (fosa biológica): es una forma de solución individual ubicada en el lote de la vivienda donde se acondiciona un dispositivo cilíndrico prefabricado en concreto de alta resistencia y tratado con aditivos especiales, con las conexiones necesarias para depurar las aguas residuales domésticas (negras, jabonosas y de cocina).
De hueco, pozo negro o letrina: también llamado “excusado de hueco”, consiste en un hueco sobre el cual hay una caseta con un cajón (generalmente de madera o cemento) que sirve de letrina.
Con otro sistema: servicios sanitarios conformados por una “taza” o algún objeto que desagua en una corriente natural de agua: acequia, zanja, río, estero, etc.
No tiene: cuando no disponen de ningún tipo de servicio sanitario. Las personas por lo general depositan las excretas directamente en el suelo, lo que comúnmente se conoce con la expresión “van al monte”.</t>
  </si>
  <si>
    <t>Se calcula como el cociente entre el número de viviendas que utilizan un determinado tipo de servicio sanitario, en un área geográfica y período de tiempo determinado (numerador), dividido por el número total de viviendas, en esa misma área y período de tiempo (denominador). El resultado se multiplica por 100.</t>
  </si>
  <si>
    <t xml:space="preserve"> Instituto Nacional de Estadística y Censos (2016), Encuesta Nacional de Hogares, base de datos 2010-2015. San José, Costa Rica.</t>
  </si>
  <si>
    <t>Cuadro 5.3.a</t>
  </si>
  <si>
    <t>Cuadro 5.3.b</t>
  </si>
  <si>
    <t>Corrección de la linea de tipo de tratamiento (se pasó de secundario a primario).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</si>
</sst>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64" formatCode="_(* #,##0.00_);_(* \(#,##0.00\);_(* &quot;-&quot;??_);_(@_)"/>
    <numFmt numFmtId="165" formatCode="0.0%"/>
    <numFmt numFmtId="166" formatCode="#,##0.0"/>
    <numFmt numFmtId="167" formatCode="###\ ###\ ###"/>
    <numFmt numFmtId="168" formatCode="###,###,###,###"/>
    <numFmt numFmtId="169" formatCode="_(* #,##0_);_(* \(#,##0\);_(* &quot;-&quot;??_);_(@_)"/>
    <numFmt numFmtId="170" formatCode="_(* #,##0_);_(* \(#,##0\);_(* \-??_);_(@_)"/>
    <numFmt numFmtId="171" formatCode="###\ ###\ ###\ ###"/>
    <numFmt numFmtId="172" formatCode="###\ ###\ ###\ ##0.00"/>
    <numFmt numFmtId="173" formatCode="###\ ###\ ##0.00"/>
    <numFmt numFmtId="174" formatCode="####"/>
    <numFmt numFmtId="175" formatCode="#\ ###\ ###\ ###\ ###"/>
    <numFmt numFmtId="176" formatCode="#\ ###\ ###"/>
    <numFmt numFmtId="177" formatCode="###\ ###\ ###\ "/>
    <numFmt numFmtId="178" formatCode="###\ ###\ ###\ ###.##"/>
    <numFmt numFmtId="179" formatCode="###\ ###.##"/>
    <numFmt numFmtId="180" formatCode="#.0\ ###\ ###\ ###\ ###"/>
  </numFmts>
  <fonts count="67" x14ac:knownFonts="1">
    <font>
      <sz val="11"/>
      <color theme="1"/>
      <name val="Calibri"/>
      <family val="2"/>
      <scheme val="minor"/>
    </font>
    <font>
      <sz val="11"/>
      <color theme="1"/>
      <name val="Calibri"/>
      <family val="2"/>
      <scheme val="minor"/>
    </font>
    <font>
      <b/>
      <u/>
      <sz val="10"/>
      <name val="Calibri"/>
      <family val="2"/>
      <scheme val="minor"/>
    </font>
    <font>
      <b/>
      <sz val="10"/>
      <name val="Arial"/>
      <family val="2"/>
    </font>
    <font>
      <b/>
      <sz val="10"/>
      <color theme="1"/>
      <name val="Arial"/>
      <family val="2"/>
    </font>
    <font>
      <sz val="10"/>
      <color theme="1"/>
      <name val="Arial"/>
      <family val="2"/>
    </font>
    <font>
      <sz val="10"/>
      <name val="Arial"/>
      <family val="2"/>
    </font>
    <font>
      <sz val="12"/>
      <color theme="1"/>
      <name val="Arial"/>
      <family val="2"/>
    </font>
    <font>
      <b/>
      <sz val="12"/>
      <name val="Arial"/>
      <family val="2"/>
    </font>
    <font>
      <b/>
      <sz val="12"/>
      <color theme="1"/>
      <name val="Arial"/>
      <family val="2"/>
    </font>
    <font>
      <b/>
      <sz val="10"/>
      <color indexed="8"/>
      <name val="Arial"/>
      <family val="2"/>
    </font>
    <font>
      <sz val="10"/>
      <color indexed="8"/>
      <name val="Arial"/>
      <family val="2"/>
    </font>
    <font>
      <i/>
      <sz val="10"/>
      <name val="Arial"/>
      <family val="2"/>
    </font>
    <font>
      <vertAlign val="superscript"/>
      <sz val="10"/>
      <name val="Arial"/>
      <family val="2"/>
    </font>
    <font>
      <vertAlign val="superscript"/>
      <sz val="10"/>
      <color theme="1"/>
      <name val="Arial"/>
      <family val="2"/>
    </font>
    <font>
      <b/>
      <vertAlign val="superscript"/>
      <sz val="10"/>
      <name val="Arial"/>
      <family val="2"/>
    </font>
    <font>
      <b/>
      <sz val="10"/>
      <color rgb="FF000000"/>
      <name val="Arial"/>
      <family val="2"/>
    </font>
    <font>
      <b/>
      <vertAlign val="superscript"/>
      <sz val="10"/>
      <color rgb="FF000000"/>
      <name val="Arial"/>
      <family val="2"/>
    </font>
    <font>
      <sz val="10"/>
      <color rgb="FF000000"/>
      <name val="Arial"/>
      <family val="2"/>
    </font>
    <font>
      <vertAlign val="superscript"/>
      <sz val="10"/>
      <color rgb="FF000000"/>
      <name val="Arial"/>
      <family val="2"/>
    </font>
    <font>
      <b/>
      <sz val="12"/>
      <color indexed="8"/>
      <name val="Arial"/>
      <family val="2"/>
    </font>
    <font>
      <b/>
      <sz val="12"/>
      <color rgb="FF000000"/>
      <name val="Arial"/>
      <family val="2"/>
    </font>
    <font>
      <vertAlign val="subscript"/>
      <sz val="10"/>
      <name val="Arial"/>
      <family val="2"/>
    </font>
    <font>
      <u/>
      <sz val="11"/>
      <color theme="10"/>
      <name val="Calibri"/>
      <family val="2"/>
      <scheme val="minor"/>
    </font>
    <font>
      <u/>
      <sz val="10"/>
      <color theme="10"/>
      <name val="Arial"/>
      <family val="2"/>
    </font>
    <font>
      <u/>
      <sz val="12"/>
      <color theme="10"/>
      <name val="Arial"/>
      <family val="2"/>
    </font>
    <font>
      <sz val="12"/>
      <name val="Arial"/>
      <family val="2"/>
    </font>
    <font>
      <sz val="12"/>
      <color rgb="FFFF0000"/>
      <name val="Arial"/>
      <family val="2"/>
    </font>
    <font>
      <b/>
      <sz val="10"/>
      <color theme="1"/>
      <name val="Calibri"/>
      <family val="2"/>
      <scheme val="minor"/>
    </font>
    <font>
      <b/>
      <sz val="14"/>
      <color theme="1"/>
      <name val="Arial"/>
      <family val="2"/>
    </font>
    <font>
      <b/>
      <sz val="16"/>
      <color theme="1"/>
      <name val="Arial"/>
      <family val="2"/>
    </font>
    <font>
      <sz val="11"/>
      <color theme="1"/>
      <name val="Arial"/>
      <family val="2"/>
    </font>
    <font>
      <b/>
      <i/>
      <sz val="12"/>
      <color theme="1"/>
      <name val="Arial"/>
      <family val="2"/>
    </font>
    <font>
      <b/>
      <vertAlign val="subscript"/>
      <sz val="12"/>
      <name val="Arial"/>
      <family val="2"/>
    </font>
    <font>
      <vertAlign val="superscript"/>
      <sz val="12"/>
      <color theme="1"/>
      <name val="Arial"/>
      <family val="2"/>
    </font>
    <font>
      <b/>
      <sz val="12"/>
      <name val="Calibri"/>
      <family val="2"/>
      <scheme val="minor"/>
    </font>
    <font>
      <sz val="14"/>
      <name val="Arial"/>
      <family val="2"/>
    </font>
    <font>
      <sz val="11"/>
      <name val="Arial"/>
      <family val="2"/>
    </font>
    <font>
      <b/>
      <sz val="12"/>
      <color theme="1"/>
      <name val="Calibri"/>
      <family val="2"/>
      <scheme val="minor"/>
    </font>
    <font>
      <vertAlign val="superscript"/>
      <sz val="11"/>
      <name val="Arial"/>
      <family val="2"/>
    </font>
    <font>
      <b/>
      <vertAlign val="superscript"/>
      <sz val="10"/>
      <color theme="1"/>
      <name val="Arial"/>
      <family val="2"/>
    </font>
    <font>
      <b/>
      <sz val="14"/>
      <name val="Arial"/>
      <family val="2"/>
    </font>
    <font>
      <sz val="11"/>
      <name val="Calibri"/>
      <family val="2"/>
      <scheme val="minor"/>
    </font>
    <font>
      <b/>
      <u/>
      <sz val="14"/>
      <color rgb="FFFF0000"/>
      <name val="Calibri"/>
      <family val="2"/>
      <scheme val="minor"/>
    </font>
    <font>
      <b/>
      <sz val="10"/>
      <color indexed="9"/>
      <name val="Arial"/>
      <family val="2"/>
    </font>
    <font>
      <u/>
      <sz val="11"/>
      <color theme="10"/>
      <name val="Arial"/>
      <family val="2"/>
    </font>
    <font>
      <sz val="10"/>
      <color rgb="FFFFFFFF"/>
      <name val="Arial"/>
      <family val="2"/>
    </font>
    <font>
      <vertAlign val="superscript"/>
      <sz val="11"/>
      <color theme="1"/>
      <name val="Arial"/>
      <family val="2"/>
    </font>
    <font>
      <b/>
      <sz val="10"/>
      <color rgb="FFFFFFFF"/>
      <name val="Arial"/>
      <family val="2"/>
    </font>
    <font>
      <sz val="14"/>
      <color theme="1"/>
      <name val="Arial"/>
      <family val="2"/>
    </font>
    <font>
      <sz val="12"/>
      <color theme="1"/>
      <name val="Calibri"/>
      <family val="2"/>
      <scheme val="minor"/>
    </font>
    <font>
      <i/>
      <sz val="10"/>
      <color theme="1"/>
      <name val="Arial"/>
      <family val="2"/>
    </font>
    <font>
      <sz val="12"/>
      <color rgb="FF000000"/>
      <name val="Arial"/>
      <family val="2"/>
    </font>
    <font>
      <b/>
      <sz val="11"/>
      <color theme="1"/>
      <name val="Arial"/>
      <family val="2"/>
    </font>
    <font>
      <b/>
      <vertAlign val="superscript"/>
      <sz val="12"/>
      <color theme="1"/>
      <name val="Arial"/>
      <family val="2"/>
    </font>
    <font>
      <vertAlign val="superscript"/>
      <sz val="11"/>
      <color theme="1"/>
      <name val="Calibri"/>
      <family val="2"/>
      <scheme val="minor"/>
    </font>
    <font>
      <i/>
      <sz val="12"/>
      <color theme="1"/>
      <name val="Arial"/>
      <family val="2"/>
    </font>
    <font>
      <b/>
      <sz val="8"/>
      <name val="Arial"/>
      <family val="2"/>
    </font>
    <font>
      <sz val="8"/>
      <name val="Arial"/>
      <family val="2"/>
    </font>
    <font>
      <b/>
      <vertAlign val="superscript"/>
      <sz val="10"/>
      <color indexed="8"/>
      <name val="Arial"/>
      <family val="2"/>
    </font>
    <font>
      <sz val="8.25"/>
      <color indexed="8"/>
      <name val="Tahoma"/>
      <family val="2"/>
    </font>
    <font>
      <b/>
      <sz val="12"/>
      <color rgb="FFFF0000"/>
      <name val="Arial"/>
      <family val="2"/>
    </font>
    <font>
      <u/>
      <sz val="11"/>
      <color rgb="FF0563C1"/>
      <name val="Calibri"/>
      <family val="2"/>
    </font>
    <font>
      <sz val="11"/>
      <color theme="1"/>
      <name val="Calibri"/>
      <family val="2"/>
    </font>
    <font>
      <sz val="9"/>
      <color rgb="FF000000"/>
      <name val="Arial"/>
      <family val="2"/>
    </font>
    <font>
      <vertAlign val="superscript"/>
      <sz val="9"/>
      <color rgb="FF000000"/>
      <name val="Arial"/>
      <family val="2"/>
    </font>
    <font>
      <b/>
      <sz val="9"/>
      <color rgb="FF000000"/>
      <name val="Arial"/>
      <family val="2"/>
    </font>
  </fonts>
  <fills count="10">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99"/>
        <bgColor indexed="64"/>
      </patternFill>
    </fill>
    <fill>
      <patternFill patternType="solid">
        <fgColor theme="0" tint="-0.14999847407452621"/>
        <bgColor indexed="64"/>
      </patternFill>
    </fill>
    <fill>
      <patternFill patternType="solid">
        <fgColor rgb="FFFFFFFF"/>
        <bgColor indexed="64"/>
      </patternFill>
    </fill>
    <fill>
      <patternFill patternType="solid">
        <fgColor theme="0" tint="-0.499984740745262"/>
        <bgColor indexed="64"/>
      </patternFill>
    </fill>
    <fill>
      <patternFill patternType="solid">
        <fgColor rgb="FFFFFFFF"/>
        <bgColor rgb="FF000000"/>
      </patternFill>
    </fill>
    <fill>
      <patternFill patternType="solid">
        <fgColor theme="6" tint="0.79998168889431442"/>
        <bgColor indexed="64"/>
      </patternFill>
    </fill>
  </fills>
  <borders count="43">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auto="1"/>
      </right>
      <top style="medium">
        <color indexed="64"/>
      </top>
      <bottom style="thin">
        <color auto="1"/>
      </bottom>
      <diagonal/>
    </border>
    <border>
      <left/>
      <right/>
      <top style="double">
        <color theme="8" tint="-0.249977111117893"/>
      </top>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top style="medium">
        <color indexed="64"/>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indexed="64"/>
      </left>
      <right/>
      <top/>
      <bottom/>
      <diagonal/>
    </border>
    <border>
      <left/>
      <right style="thin">
        <color auto="1"/>
      </right>
      <top/>
      <bottom/>
      <diagonal/>
    </border>
    <border>
      <left/>
      <right style="thin">
        <color auto="1"/>
      </right>
      <top/>
      <bottom style="thin">
        <color auto="1"/>
      </bottom>
      <diagonal/>
    </border>
  </borders>
  <cellStyleXfs count="56">
    <xf numFmtId="0" fontId="0" fillId="0" borderId="0"/>
    <xf numFmtId="9" fontId="1" fillId="0" borderId="0" applyFont="0" applyFill="0" applyBorder="0" applyAlignment="0" applyProtection="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applyNumberFormat="0" applyFill="0" applyBorder="0" applyAlignment="0" applyProtection="0"/>
    <xf numFmtId="0" fontId="6" fillId="0" borderId="0"/>
    <xf numFmtId="0" fontId="1" fillId="0" borderId="0"/>
    <xf numFmtId="164" fontId="6" fillId="0" borderId="0" applyFont="0" applyFill="0" applyBorder="0" applyAlignment="0" applyProtection="0"/>
    <xf numFmtId="0" fontId="1" fillId="0" borderId="0"/>
    <xf numFmtId="164" fontId="6" fillId="0" borderId="0" applyFont="0" applyFill="0" applyBorder="0" applyAlignment="0" applyProtection="0"/>
    <xf numFmtId="164" fontId="6" fillId="0" borderId="0" applyFont="0" applyFill="0" applyBorder="0" applyAlignment="0" applyProtection="0"/>
    <xf numFmtId="0" fontId="1"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50" fillId="0" borderId="0"/>
    <xf numFmtId="0" fontId="6" fillId="0" borderId="0"/>
    <xf numFmtId="0" fontId="5" fillId="0" borderId="0"/>
    <xf numFmtId="0" fontId="6" fillId="0" borderId="0"/>
  </cellStyleXfs>
  <cellXfs count="1309">
    <xf numFmtId="0" fontId="0" fillId="0" borderId="0" xfId="0"/>
    <xf numFmtId="0" fontId="4" fillId="0" borderId="3" xfId="0" applyFont="1" applyFill="1" applyBorder="1" applyAlignment="1">
      <alignment horizontal="left"/>
    </xf>
    <xf numFmtId="0" fontId="7" fillId="0" borderId="0" xfId="0" applyFont="1"/>
    <xf numFmtId="167" fontId="6" fillId="2" borderId="0" xfId="0" applyNumberFormat="1" applyFont="1" applyFill="1" applyBorder="1" applyAlignment="1">
      <alignment horizontal="right" vertical="center"/>
    </xf>
    <xf numFmtId="0" fontId="10" fillId="0" borderId="0" xfId="0" applyFont="1" applyFill="1" applyBorder="1" applyAlignment="1" applyProtection="1">
      <alignment vertical="top" readingOrder="1"/>
      <protection locked="0"/>
    </xf>
    <xf numFmtId="0" fontId="11" fillId="0" borderId="0" xfId="0" applyFont="1" applyFill="1" applyBorder="1" applyAlignment="1" applyProtection="1">
      <alignment vertical="top" readingOrder="1"/>
      <protection locked="0"/>
    </xf>
    <xf numFmtId="0" fontId="5" fillId="0" borderId="0" xfId="0" applyFont="1" applyFill="1" applyBorder="1" applyAlignment="1"/>
    <xf numFmtId="0" fontId="6" fillId="0" borderId="0" xfId="0" applyFont="1" applyFill="1" applyAlignment="1">
      <alignment vertical="center" wrapText="1"/>
    </xf>
    <xf numFmtId="0" fontId="5" fillId="0" borderId="0" xfId="0" applyFont="1" applyAlignment="1">
      <alignment vertical="center"/>
    </xf>
    <xf numFmtId="0" fontId="5" fillId="0" borderId="0" xfId="0" applyFont="1" applyAlignment="1">
      <alignment vertical="center" wrapText="1"/>
    </xf>
    <xf numFmtId="0" fontId="5" fillId="0" borderId="0" xfId="0" applyFont="1"/>
    <xf numFmtId="0" fontId="5" fillId="0" borderId="0" xfId="0" applyFont="1" applyAlignment="1">
      <alignment wrapText="1"/>
    </xf>
    <xf numFmtId="0" fontId="5" fillId="0" borderId="0" xfId="0" applyFont="1" applyBorder="1" applyAlignment="1">
      <alignment vertical="center" wrapText="1"/>
    </xf>
    <xf numFmtId="0" fontId="5" fillId="0" borderId="0" xfId="0" applyFont="1" applyBorder="1"/>
    <xf numFmtId="0" fontId="5" fillId="0" borderId="1" xfId="0" applyFont="1" applyBorder="1" applyAlignment="1">
      <alignment vertical="center" wrapText="1"/>
    </xf>
    <xf numFmtId="0" fontId="4" fillId="0" borderId="3" xfId="0" applyFont="1" applyBorder="1" applyAlignment="1">
      <alignment horizontal="center" vertical="center" wrapText="1"/>
    </xf>
    <xf numFmtId="0" fontId="10" fillId="0" borderId="3" xfId="0" applyFont="1" applyFill="1" applyBorder="1" applyAlignment="1" applyProtection="1">
      <alignment horizontal="center" vertical="center" wrapText="1" readingOrder="1"/>
      <protection locked="0"/>
    </xf>
    <xf numFmtId="0" fontId="10" fillId="0" borderId="3" xfId="2" applyFont="1" applyFill="1" applyBorder="1" applyAlignment="1" applyProtection="1">
      <alignment horizontal="center" vertical="center" wrapText="1" readingOrder="1"/>
      <protection locked="0"/>
    </xf>
    <xf numFmtId="0" fontId="6" fillId="0" borderId="0" xfId="0" applyFont="1" applyFill="1" applyAlignment="1">
      <alignment horizontal="left" vertical="center" wrapText="1" indent="2"/>
    </xf>
    <xf numFmtId="0" fontId="6" fillId="0" borderId="0" xfId="0" applyFont="1" applyFill="1" applyAlignment="1">
      <alignment horizontal="right" vertical="center" wrapText="1"/>
    </xf>
    <xf numFmtId="0" fontId="6" fillId="0" borderId="0" xfId="0" applyFont="1" applyFill="1" applyBorder="1" applyAlignment="1">
      <alignment horizontal="right" vertical="center" wrapText="1"/>
    </xf>
    <xf numFmtId="0" fontId="12" fillId="0" borderId="0" xfId="0" applyFont="1" applyFill="1" applyBorder="1" applyAlignment="1">
      <alignment horizontal="right" vertical="center" wrapText="1"/>
    </xf>
    <xf numFmtId="0" fontId="7" fillId="0" borderId="0" xfId="0" applyFont="1" applyAlignment="1">
      <alignment horizontal="left"/>
    </xf>
    <xf numFmtId="0" fontId="4" fillId="0" borderId="0" xfId="0" applyFont="1"/>
    <xf numFmtId="0" fontId="4" fillId="0" borderId="0" xfId="0" applyFont="1" applyAlignment="1">
      <alignment vertical="center"/>
    </xf>
    <xf numFmtId="0" fontId="5" fillId="0" borderId="0" xfId="0" applyFont="1" applyAlignment="1">
      <alignment horizontal="center" wrapText="1"/>
    </xf>
    <xf numFmtId="0" fontId="5" fillId="0" borderId="0" xfId="0" applyFont="1" applyAlignment="1">
      <alignment horizontal="left" indent="1"/>
    </xf>
    <xf numFmtId="165" fontId="5" fillId="0" borderId="0" xfId="0" applyNumberFormat="1" applyFont="1"/>
    <xf numFmtId="0" fontId="5" fillId="0" borderId="1" xfId="0" applyFont="1" applyBorder="1" applyAlignment="1">
      <alignment horizontal="left" indent="1"/>
    </xf>
    <xf numFmtId="0" fontId="4" fillId="0" borderId="0" xfId="0" applyFont="1" applyAlignment="1">
      <alignment horizontal="center" vertical="center" wrapText="1"/>
    </xf>
    <xf numFmtId="0" fontId="5" fillId="0" borderId="0" xfId="0" applyFont="1" applyAlignment="1">
      <alignment horizontal="center" vertical="center" wrapText="1"/>
    </xf>
    <xf numFmtId="167" fontId="4" fillId="2" borderId="0" xfId="0" applyNumberFormat="1" applyFont="1" applyFill="1" applyBorder="1" applyAlignment="1">
      <alignment horizontal="right" vertical="center"/>
    </xf>
    <xf numFmtId="167" fontId="5" fillId="2" borderId="0" xfId="0" applyNumberFormat="1" applyFont="1" applyFill="1" applyBorder="1" applyAlignment="1">
      <alignment horizontal="right" vertical="center"/>
    </xf>
    <xf numFmtId="0" fontId="4" fillId="0" borderId="0" xfId="0" applyFont="1" applyFill="1"/>
    <xf numFmtId="0" fontId="5" fillId="0" borderId="0" xfId="0" applyFont="1" applyFill="1"/>
    <xf numFmtId="0" fontId="6" fillId="0" borderId="0" xfId="0" applyFont="1"/>
    <xf numFmtId="0" fontId="6" fillId="0" borderId="0" xfId="0" applyFont="1" applyFill="1" applyBorder="1" applyAlignment="1">
      <alignment horizontal="center" vertical="center"/>
    </xf>
    <xf numFmtId="0" fontId="6" fillId="0" borderId="0" xfId="0" applyFont="1" applyAlignment="1">
      <alignment vertical="center"/>
    </xf>
    <xf numFmtId="0" fontId="3" fillId="0" borderId="3" xfId="0" applyNumberFormat="1" applyFont="1" applyFill="1" applyBorder="1" applyAlignment="1">
      <alignment horizontal="center" vertical="center" wrapText="1"/>
    </xf>
    <xf numFmtId="0" fontId="3" fillId="0" borderId="2" xfId="0" applyFont="1" applyFill="1" applyBorder="1"/>
    <xf numFmtId="0" fontId="6" fillId="0" borderId="0" xfId="0" applyFont="1" applyFill="1" applyBorder="1"/>
    <xf numFmtId="0" fontId="3" fillId="0" borderId="0" xfId="0" applyFont="1" applyFill="1" applyBorder="1"/>
    <xf numFmtId="0" fontId="5" fillId="0" borderId="0" xfId="0" applyFont="1" applyFill="1" applyBorder="1" applyAlignment="1">
      <alignment vertical="center"/>
    </xf>
    <xf numFmtId="0" fontId="6" fillId="0" borderId="1" xfId="0" applyFont="1" applyFill="1" applyBorder="1"/>
    <xf numFmtId="0" fontId="5" fillId="0" borderId="0" xfId="0" applyFont="1" applyAlignment="1">
      <alignment horizontal="left"/>
    </xf>
    <xf numFmtId="0" fontId="5" fillId="0" borderId="1" xfId="0" applyFont="1" applyBorder="1" applyAlignment="1">
      <alignment horizontal="left"/>
    </xf>
    <xf numFmtId="0" fontId="5" fillId="0" borderId="0" xfId="0" applyFont="1" applyFill="1" applyBorder="1"/>
    <xf numFmtId="0" fontId="5" fillId="0" borderId="0" xfId="0" applyFont="1" applyFill="1" applyBorder="1" applyAlignment="1">
      <alignment wrapText="1"/>
    </xf>
    <xf numFmtId="0" fontId="4" fillId="0" borderId="0" xfId="0" applyFont="1" applyFill="1" applyBorder="1" applyAlignment="1"/>
    <xf numFmtId="0" fontId="4" fillId="0" borderId="0" xfId="0" applyFont="1" applyFill="1" applyBorder="1"/>
    <xf numFmtId="0" fontId="18" fillId="0" borderId="0" xfId="26" applyFont="1" applyFill="1" applyBorder="1" applyAlignment="1">
      <alignment horizontal="left" vertical="top" wrapText="1"/>
    </xf>
    <xf numFmtId="0" fontId="18" fillId="0" borderId="0" xfId="27" applyFont="1" applyFill="1" applyBorder="1" applyAlignment="1">
      <alignment horizontal="left" vertical="top" wrapText="1"/>
    </xf>
    <xf numFmtId="0" fontId="18" fillId="0" borderId="1" xfId="27" applyFont="1" applyFill="1" applyBorder="1" applyAlignment="1">
      <alignment horizontal="left" vertical="top" wrapText="1"/>
    </xf>
    <xf numFmtId="0" fontId="3" fillId="0" borderId="3" xfId="0" applyFont="1" applyFill="1" applyBorder="1" applyAlignment="1">
      <alignment horizontal="center"/>
    </xf>
    <xf numFmtId="0" fontId="3" fillId="0" borderId="0" xfId="0" applyFont="1" applyFill="1" applyAlignment="1">
      <alignment vertical="center" wrapText="1"/>
    </xf>
    <xf numFmtId="0" fontId="6" fillId="0" borderId="0" xfId="0" applyFont="1" applyFill="1" applyAlignment="1">
      <alignment horizontal="left" vertical="center" wrapText="1" indent="1"/>
    </xf>
    <xf numFmtId="0" fontId="6" fillId="0" borderId="0" xfId="0" applyFont="1" applyFill="1"/>
    <xf numFmtId="0" fontId="3" fillId="0" borderId="3" xfId="0" applyFont="1" applyBorder="1" applyAlignment="1">
      <alignment horizontal="center" vertical="center" wrapText="1"/>
    </xf>
    <xf numFmtId="0" fontId="6" fillId="0" borderId="0" xfId="0" applyFont="1" applyFill="1" applyAlignment="1">
      <alignment horizontal="center" vertical="center"/>
    </xf>
    <xf numFmtId="0" fontId="5" fillId="0" borderId="0" xfId="0" applyFont="1" applyBorder="1" applyAlignment="1">
      <alignment wrapText="1"/>
    </xf>
    <xf numFmtId="0" fontId="16" fillId="0" borderId="0" xfId="0" applyFont="1" applyBorder="1" applyAlignment="1">
      <alignment vertical="center"/>
    </xf>
    <xf numFmtId="0" fontId="5" fillId="0" borderId="0" xfId="0" applyFont="1" applyBorder="1" applyAlignment="1">
      <alignment vertical="center"/>
    </xf>
    <xf numFmtId="0" fontId="18" fillId="0" borderId="0" xfId="0" applyFont="1" applyFill="1" applyAlignment="1">
      <alignment horizontal="left" vertical="center"/>
    </xf>
    <xf numFmtId="0" fontId="5" fillId="0" borderId="0" xfId="0" applyFont="1" applyFill="1" applyAlignment="1">
      <alignment horizontal="left"/>
    </xf>
    <xf numFmtId="0" fontId="4" fillId="0" borderId="3" xfId="0" applyFont="1" applyBorder="1" applyAlignment="1">
      <alignment vertical="center" wrapText="1"/>
    </xf>
    <xf numFmtId="0" fontId="4" fillId="0" borderId="0" xfId="0" applyFont="1" applyAlignment="1">
      <alignment vertical="center" wrapText="1"/>
    </xf>
    <xf numFmtId="0" fontId="3" fillId="0" borderId="3" xfId="0" applyFont="1" applyFill="1" applyBorder="1" applyAlignment="1">
      <alignment horizontal="center" vertical="center"/>
    </xf>
    <xf numFmtId="3" fontId="18" fillId="0" borderId="0" xfId="0" applyNumberFormat="1" applyFont="1" applyFill="1" applyBorder="1" applyAlignment="1">
      <alignment horizontal="right" vertical="center"/>
    </xf>
    <xf numFmtId="167" fontId="5" fillId="0" borderId="0" xfId="0" applyNumberFormat="1" applyFont="1" applyAlignment="1">
      <alignment vertical="center"/>
    </xf>
    <xf numFmtId="167" fontId="5" fillId="0" borderId="0" xfId="0" applyNumberFormat="1" applyFont="1" applyBorder="1" applyAlignment="1">
      <alignment vertical="center"/>
    </xf>
    <xf numFmtId="167" fontId="5" fillId="0" borderId="1" xfId="0" applyNumberFormat="1" applyFont="1" applyBorder="1" applyAlignment="1">
      <alignment vertical="center"/>
    </xf>
    <xf numFmtId="0" fontId="5" fillId="0" borderId="1" xfId="0" applyFont="1" applyBorder="1" applyAlignment="1">
      <alignment vertical="center"/>
    </xf>
    <xf numFmtId="2" fontId="5" fillId="0" borderId="2" xfId="1" applyNumberFormat="1" applyFont="1" applyBorder="1"/>
    <xf numFmtId="0" fontId="6" fillId="0" borderId="1" xfId="0" applyFont="1" applyFill="1" applyBorder="1" applyAlignment="1">
      <alignment horizontal="left"/>
    </xf>
    <xf numFmtId="10" fontId="18" fillId="0" borderId="0" xfId="0" applyNumberFormat="1" applyFont="1" applyFill="1" applyBorder="1" applyAlignment="1">
      <alignment horizontal="right" vertical="center"/>
    </xf>
    <xf numFmtId="0" fontId="4" fillId="0" borderId="0" xfId="0" applyFont="1" applyBorder="1" applyAlignment="1">
      <alignment wrapText="1"/>
    </xf>
    <xf numFmtId="0" fontId="9" fillId="0" borderId="0" xfId="0" applyFont="1"/>
    <xf numFmtId="0" fontId="4" fillId="0" borderId="3" xfId="0" applyFont="1" applyBorder="1" applyAlignment="1">
      <alignment horizontal="left" vertical="center" wrapText="1"/>
    </xf>
    <xf numFmtId="0" fontId="9" fillId="0" borderId="0" xfId="0" applyFont="1" applyFill="1" applyBorder="1" applyAlignment="1"/>
    <xf numFmtId="0" fontId="7" fillId="0" borderId="0" xfId="0" applyFont="1" applyFill="1" applyBorder="1"/>
    <xf numFmtId="0" fontId="5" fillId="0" borderId="0" xfId="0" applyFont="1" applyFill="1" applyBorder="1" applyAlignment="1">
      <alignment horizontal="left"/>
    </xf>
    <xf numFmtId="0" fontId="7" fillId="0" borderId="0" xfId="0" applyFont="1" applyFill="1" applyBorder="1" applyAlignment="1">
      <alignment horizontal="left"/>
    </xf>
    <xf numFmtId="0" fontId="9" fillId="0" borderId="0" xfId="0" applyFont="1" applyFill="1" applyBorder="1"/>
    <xf numFmtId="0" fontId="8" fillId="0" borderId="0" xfId="0" applyFont="1"/>
    <xf numFmtId="0" fontId="8" fillId="0" borderId="0" xfId="0" applyFont="1" applyAlignment="1">
      <alignment horizontal="left"/>
    </xf>
    <xf numFmtId="0" fontId="8" fillId="0" borderId="0" xfId="0" applyFont="1" applyBorder="1"/>
    <xf numFmtId="0" fontId="3" fillId="0" borderId="3" xfId="0" applyFont="1" applyBorder="1" applyAlignment="1">
      <alignment horizontal="left" vertical="center" wrapText="1"/>
    </xf>
    <xf numFmtId="0" fontId="7" fillId="0" borderId="0" xfId="0" applyFont="1" applyAlignment="1">
      <alignment vertical="center"/>
    </xf>
    <xf numFmtId="0" fontId="9" fillId="0" borderId="0" xfId="0" applyFont="1" applyFill="1"/>
    <xf numFmtId="0" fontId="9" fillId="0" borderId="0" xfId="0" applyFont="1" applyAlignment="1">
      <alignment vertical="center"/>
    </xf>
    <xf numFmtId="0" fontId="9" fillId="0" borderId="0" xfId="0" applyFont="1" applyAlignment="1">
      <alignment vertical="center" wrapText="1"/>
    </xf>
    <xf numFmtId="0" fontId="4" fillId="0" borderId="2" xfId="0" applyFont="1" applyBorder="1" applyAlignment="1">
      <alignment horizontal="center" vertical="center"/>
    </xf>
    <xf numFmtId="0" fontId="5" fillId="0" borderId="0" xfId="0" applyFont="1" applyAlignment="1">
      <alignment horizontal="left"/>
    </xf>
    <xf numFmtId="0" fontId="3" fillId="0" borderId="2" xfId="0" applyFont="1" applyFill="1" applyBorder="1" applyAlignment="1">
      <alignment horizontal="center" vertical="center" wrapText="1"/>
    </xf>
    <xf numFmtId="0" fontId="4" fillId="0" borderId="1" xfId="0" applyFont="1" applyBorder="1" applyAlignment="1">
      <alignment horizontal="center" vertical="center" wrapText="1"/>
    </xf>
    <xf numFmtId="0" fontId="3" fillId="0" borderId="3" xfId="0"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6" fillId="0" borderId="0" xfId="0" applyFont="1" applyFill="1" applyBorder="1" applyAlignment="1">
      <alignment horizontal="left"/>
    </xf>
    <xf numFmtId="0" fontId="4" fillId="0" borderId="3" xfId="0" applyFont="1" applyBorder="1" applyAlignment="1">
      <alignment horizontal="center" vertical="center"/>
    </xf>
    <xf numFmtId="0" fontId="9" fillId="0" borderId="0" xfId="0" applyFont="1" applyAlignment="1">
      <alignment horizontal="left" vertical="center"/>
    </xf>
    <xf numFmtId="0" fontId="9" fillId="0" borderId="0" xfId="0" applyFont="1" applyAlignment="1">
      <alignment horizontal="left"/>
    </xf>
    <xf numFmtId="0" fontId="4" fillId="0" borderId="1" xfId="0" applyFont="1" applyBorder="1" applyAlignment="1">
      <alignment horizontal="left" vertical="center" wrapText="1"/>
    </xf>
    <xf numFmtId="0" fontId="3" fillId="0" borderId="2" xfId="0" applyFont="1" applyFill="1" applyBorder="1" applyAlignment="1">
      <alignment horizontal="left" vertical="center" wrapText="1"/>
    </xf>
    <xf numFmtId="0" fontId="5" fillId="0" borderId="0" xfId="0" applyFont="1" applyBorder="1" applyAlignment="1">
      <alignment horizontal="center" vertical="center"/>
    </xf>
    <xf numFmtId="0" fontId="4" fillId="0" borderId="3" xfId="0" applyFont="1" applyBorder="1" applyAlignment="1">
      <alignment horizontal="center"/>
    </xf>
    <xf numFmtId="0" fontId="23" fillId="0" borderId="0" xfId="35"/>
    <xf numFmtId="0" fontId="7" fillId="0" borderId="0" xfId="0" applyFont="1" applyAlignment="1">
      <alignment horizontal="left" wrapText="1"/>
    </xf>
    <xf numFmtId="0" fontId="7" fillId="0" borderId="0" xfId="0" applyFont="1" applyAlignment="1">
      <alignment horizontal="left" vertical="center"/>
    </xf>
    <xf numFmtId="0" fontId="7" fillId="0" borderId="0" xfId="0" applyFont="1" applyAlignment="1">
      <alignment horizontal="left" vertical="center" indent="5"/>
    </xf>
    <xf numFmtId="0" fontId="24" fillId="0" borderId="0" xfId="35" applyFont="1" applyAlignment="1">
      <alignment vertical="center"/>
    </xf>
    <xf numFmtId="0" fontId="25" fillId="0" borderId="0" xfId="35" applyFont="1" applyAlignment="1">
      <alignment vertical="center"/>
    </xf>
    <xf numFmtId="0" fontId="8" fillId="0" borderId="0" xfId="0" applyFont="1" applyAlignment="1">
      <alignment vertical="center"/>
    </xf>
    <xf numFmtId="0" fontId="3" fillId="0" borderId="0" xfId="0" applyNumberFormat="1" applyFont="1" applyFill="1" applyBorder="1" applyAlignment="1">
      <alignment horizontal="center" vertical="center" wrapText="1"/>
    </xf>
    <xf numFmtId="0" fontId="25" fillId="0" borderId="0" xfId="35" applyFont="1" applyFill="1" applyAlignment="1">
      <alignment vertical="top"/>
    </xf>
    <xf numFmtId="0" fontId="7" fillId="0" borderId="0" xfId="0" applyFont="1" applyFill="1" applyAlignment="1">
      <alignment vertical="top"/>
    </xf>
    <xf numFmtId="0" fontId="7" fillId="0" borderId="0" xfId="0" applyFont="1" applyFill="1"/>
    <xf numFmtId="0" fontId="7" fillId="0" borderId="0" xfId="0" applyFont="1" applyFill="1" applyAlignment="1">
      <alignment horizontal="left" vertical="top"/>
    </xf>
    <xf numFmtId="0" fontId="7" fillId="0" borderId="4" xfId="0" applyFont="1" applyFill="1" applyBorder="1" applyAlignment="1">
      <alignment horizontal="left" vertical="top"/>
    </xf>
    <xf numFmtId="0" fontId="9" fillId="0" borderId="17" xfId="0" applyFont="1" applyFill="1" applyBorder="1" applyAlignment="1">
      <alignment horizontal="left" vertical="top"/>
    </xf>
    <xf numFmtId="0" fontId="7" fillId="0" borderId="16" xfId="0" applyFont="1" applyFill="1" applyBorder="1" applyAlignment="1">
      <alignment horizontal="left" vertical="top"/>
    </xf>
    <xf numFmtId="14" fontId="7" fillId="0" borderId="4" xfId="0" applyNumberFormat="1" applyFont="1" applyFill="1" applyBorder="1" applyAlignment="1">
      <alignment horizontal="left" vertical="top" wrapText="1"/>
    </xf>
    <xf numFmtId="0" fontId="7" fillId="0" borderId="4" xfId="0" applyFont="1" applyFill="1" applyBorder="1" applyAlignment="1">
      <alignment vertical="top"/>
    </xf>
    <xf numFmtId="0" fontId="4" fillId="0" borderId="0" xfId="0" applyFont="1" applyBorder="1" applyAlignment="1">
      <alignment vertical="center"/>
    </xf>
    <xf numFmtId="167" fontId="5" fillId="2" borderId="2" xfId="0" applyNumberFormat="1" applyFont="1" applyFill="1" applyBorder="1" applyAlignment="1">
      <alignment horizontal="right" vertical="center"/>
    </xf>
    <xf numFmtId="0" fontId="5" fillId="0" borderId="0" xfId="0" applyFont="1" applyFill="1" applyBorder="1" applyAlignment="1">
      <alignment vertical="center" wrapText="1"/>
    </xf>
    <xf numFmtId="0" fontId="7" fillId="0" borderId="17" xfId="0" applyFont="1" applyFill="1" applyBorder="1" applyAlignment="1">
      <alignment horizontal="left" vertical="top"/>
    </xf>
    <xf numFmtId="0" fontId="3" fillId="0" borderId="3" xfId="0" applyFont="1" applyFill="1" applyBorder="1" applyAlignment="1">
      <alignment vertical="center" wrapText="1"/>
    </xf>
    <xf numFmtId="3" fontId="6" fillId="0" borderId="0" xfId="0" applyNumberFormat="1" applyFont="1" applyFill="1" applyBorder="1"/>
    <xf numFmtId="3" fontId="6" fillId="0" borderId="0" xfId="0" applyNumberFormat="1" applyFont="1" applyFill="1" applyBorder="1" applyAlignment="1">
      <alignment horizontal="right"/>
    </xf>
    <xf numFmtId="0" fontId="7" fillId="0" borderId="0" xfId="0" applyFont="1" applyAlignment="1">
      <alignment vertical="center" wrapText="1"/>
    </xf>
    <xf numFmtId="0" fontId="5" fillId="0" borderId="2" xfId="0" applyFont="1" applyBorder="1" applyAlignment="1">
      <alignment horizontal="center" vertical="center"/>
    </xf>
    <xf numFmtId="0" fontId="5" fillId="0" borderId="0" xfId="0" applyFont="1" applyAlignment="1">
      <alignment horizontal="center"/>
    </xf>
    <xf numFmtId="0" fontId="3" fillId="0" borderId="0" xfId="0" applyFont="1" applyAlignment="1">
      <alignment horizontal="left"/>
    </xf>
    <xf numFmtId="165" fontId="5" fillId="0" borderId="0" xfId="0" applyNumberFormat="1" applyFont="1" applyAlignment="1">
      <alignment wrapText="1"/>
    </xf>
    <xf numFmtId="0" fontId="23" fillId="0" borderId="0" xfId="35" applyFill="1" applyAlignment="1">
      <alignment horizontal="left" vertical="top"/>
    </xf>
    <xf numFmtId="165" fontId="28" fillId="0" borderId="32" xfId="0" applyNumberFormat="1" applyFont="1" applyBorder="1" applyAlignment="1">
      <alignment horizontal="left" vertical="top"/>
    </xf>
    <xf numFmtId="166" fontId="6" fillId="0" borderId="0" xfId="0" applyNumberFormat="1" applyFont="1" applyFill="1" applyBorder="1" applyAlignment="1">
      <alignment horizontal="right"/>
    </xf>
    <xf numFmtId="0" fontId="14" fillId="0" borderId="0" xfId="0" applyFont="1"/>
    <xf numFmtId="2" fontId="9" fillId="0" borderId="0" xfId="0" applyNumberFormat="1" applyFont="1" applyAlignment="1">
      <alignment vertical="center"/>
    </xf>
    <xf numFmtId="2" fontId="7" fillId="0" borderId="0" xfId="0" applyNumberFormat="1" applyFont="1" applyAlignment="1">
      <alignment vertical="center"/>
    </xf>
    <xf numFmtId="2" fontId="4" fillId="0" borderId="0" xfId="0" applyNumberFormat="1" applyFont="1" applyAlignment="1">
      <alignment vertical="center"/>
    </xf>
    <xf numFmtId="0" fontId="9" fillId="0" borderId="4" xfId="0" applyFont="1" applyFill="1" applyBorder="1" applyAlignment="1">
      <alignment horizontal="left" vertical="top"/>
    </xf>
    <xf numFmtId="0" fontId="3" fillId="0" borderId="0" xfId="0" applyFont="1" applyFill="1" applyBorder="1" applyAlignment="1">
      <alignment vertical="center" wrapText="1"/>
    </xf>
    <xf numFmtId="3" fontId="3" fillId="0" borderId="0" xfId="0" applyNumberFormat="1" applyFont="1" applyFill="1" applyBorder="1" applyAlignment="1">
      <alignment vertical="center" wrapText="1"/>
    </xf>
    <xf numFmtId="3" fontId="3" fillId="0" borderId="0" xfId="1" applyNumberFormat="1" applyFont="1" applyFill="1" applyBorder="1" applyAlignment="1">
      <alignment horizontal="right" vertical="center" wrapText="1"/>
    </xf>
    <xf numFmtId="0" fontId="6" fillId="0" borderId="0" xfId="0" applyFont="1" applyFill="1" applyBorder="1" applyAlignment="1">
      <alignment horizontal="left" vertical="center" wrapText="1" indent="2"/>
    </xf>
    <xf numFmtId="0" fontId="6" fillId="0" borderId="1" xfId="0" applyFont="1" applyFill="1" applyBorder="1" applyAlignment="1">
      <alignment horizontal="left" vertical="center" wrapText="1" indent="2"/>
    </xf>
    <xf numFmtId="166" fontId="6" fillId="0" borderId="0" xfId="0" applyNumberFormat="1" applyFont="1" applyFill="1" applyBorder="1" applyAlignment="1">
      <alignment vertical="center" wrapText="1"/>
    </xf>
    <xf numFmtId="166" fontId="6" fillId="0" borderId="0" xfId="1" applyNumberFormat="1" applyFont="1" applyFill="1" applyBorder="1" applyAlignment="1">
      <alignment horizontal="right" vertical="center" wrapText="1"/>
    </xf>
    <xf numFmtId="0" fontId="7" fillId="0" borderId="17" xfId="0" applyFont="1" applyFill="1" applyBorder="1" applyAlignment="1">
      <alignment vertical="top"/>
    </xf>
    <xf numFmtId="0" fontId="7" fillId="0" borderId="16" xfId="0" applyFont="1" applyFill="1" applyBorder="1" applyAlignment="1">
      <alignment vertical="top"/>
    </xf>
    <xf numFmtId="14" fontId="7" fillId="0" borderId="4" xfId="0" applyNumberFormat="1" applyFont="1" applyFill="1" applyBorder="1" applyAlignment="1">
      <alignment vertical="top" wrapText="1"/>
    </xf>
    <xf numFmtId="0" fontId="7" fillId="0" borderId="4" xfId="0" applyFont="1" applyFill="1" applyBorder="1" applyAlignment="1">
      <alignment horizontal="right" vertical="top"/>
    </xf>
    <xf numFmtId="0" fontId="20" fillId="0" borderId="0" xfId="2" applyFont="1" applyFill="1" applyBorder="1" applyAlignment="1" applyProtection="1">
      <alignment vertical="top" wrapText="1" readingOrder="1"/>
      <protection locked="0"/>
    </xf>
    <xf numFmtId="0" fontId="9" fillId="0" borderId="0" xfId="0" applyFont="1" applyFill="1" applyBorder="1" applyAlignment="1">
      <alignment horizontal="left"/>
    </xf>
    <xf numFmtId="0" fontId="29" fillId="0" borderId="0" xfId="0" applyFont="1" applyAlignment="1">
      <alignment horizontal="left"/>
    </xf>
    <xf numFmtId="0" fontId="25" fillId="0" borderId="0" xfId="35" applyFont="1"/>
    <xf numFmtId="0" fontId="9" fillId="0" borderId="0" xfId="0" applyFont="1" applyAlignment="1"/>
    <xf numFmtId="0" fontId="7" fillId="0" borderId="0" xfId="0" applyFont="1" applyAlignment="1">
      <alignment horizontal="left" vertical="top" wrapText="1"/>
    </xf>
    <xf numFmtId="0" fontId="7" fillId="0" borderId="0" xfId="0" applyFont="1" applyAlignment="1">
      <alignment vertical="top" wrapText="1"/>
    </xf>
    <xf numFmtId="0" fontId="7" fillId="0" borderId="0" xfId="0" applyFont="1" applyAlignment="1"/>
    <xf numFmtId="0" fontId="25" fillId="2" borderId="4" xfId="35" applyFont="1" applyFill="1" applyBorder="1"/>
    <xf numFmtId="0" fontId="25" fillId="2" borderId="7" xfId="35" applyFont="1" applyFill="1" applyBorder="1"/>
    <xf numFmtId="0" fontId="30" fillId="0" borderId="0" xfId="0" applyFont="1"/>
    <xf numFmtId="0" fontId="23" fillId="0" borderId="0" xfId="35" applyFill="1"/>
    <xf numFmtId="0" fontId="23" fillId="0" borderId="0" xfId="35" applyFill="1" applyBorder="1" applyAlignment="1"/>
    <xf numFmtId="0" fontId="23" fillId="0" borderId="0" xfId="35" applyFill="1" applyBorder="1"/>
    <xf numFmtId="0" fontId="32" fillId="0" borderId="0" xfId="0" applyFont="1"/>
    <xf numFmtId="0" fontId="23" fillId="0" borderId="0" xfId="35" applyAlignment="1">
      <alignment vertical="center"/>
    </xf>
    <xf numFmtId="0" fontId="30" fillId="0" borderId="0" xfId="0" applyFont="1" applyAlignment="1"/>
    <xf numFmtId="0" fontId="26" fillId="0" borderId="0" xfId="0" applyFont="1" applyFill="1"/>
    <xf numFmtId="0" fontId="26" fillId="0" borderId="0" xfId="0" applyFont="1"/>
    <xf numFmtId="0" fontId="3" fillId="0" borderId="3" xfId="0" applyFont="1" applyBorder="1" applyAlignment="1">
      <alignment horizontal="right" vertical="center"/>
    </xf>
    <xf numFmtId="0" fontId="8" fillId="0" borderId="0" xfId="2" applyFont="1" applyFill="1" applyBorder="1" applyAlignment="1"/>
    <xf numFmtId="0" fontId="7" fillId="0" borderId="0" xfId="0" applyFont="1" applyFill="1" applyBorder="1" applyAlignment="1"/>
    <xf numFmtId="0" fontId="7" fillId="0" borderId="0" xfId="0" applyFont="1" applyFill="1" applyAlignment="1">
      <alignment horizontal="left"/>
    </xf>
    <xf numFmtId="0" fontId="9" fillId="0" borderId="0" xfId="0" applyFont="1" applyFill="1" applyAlignment="1">
      <alignment horizontal="left"/>
    </xf>
    <xf numFmtId="0" fontId="7" fillId="0" borderId="0" xfId="0" applyFont="1" applyAlignment="1">
      <alignment horizontal="left" vertical="top"/>
    </xf>
    <xf numFmtId="0" fontId="7" fillId="4" borderId="4" xfId="0" applyFont="1" applyFill="1" applyBorder="1" applyAlignment="1">
      <alignment horizontal="left" vertical="top"/>
    </xf>
    <xf numFmtId="14" fontId="7" fillId="4" borderId="4" xfId="0" applyNumberFormat="1" applyFont="1" applyFill="1" applyBorder="1" applyAlignment="1">
      <alignment horizontal="left" vertical="top" wrapText="1"/>
    </xf>
    <xf numFmtId="0" fontId="5" fillId="0" borderId="0" xfId="0" applyFont="1" applyBorder="1" applyAlignment="1">
      <alignment vertical="top" wrapText="1"/>
    </xf>
    <xf numFmtId="0" fontId="5" fillId="0" borderId="0" xfId="0" applyFont="1" applyBorder="1" applyAlignment="1">
      <alignment horizontal="center" wrapText="1"/>
    </xf>
    <xf numFmtId="165" fontId="5" fillId="0" borderId="0" xfId="0" applyNumberFormat="1" applyFont="1" applyBorder="1"/>
    <xf numFmtId="0" fontId="4" fillId="0" borderId="0" xfId="0" applyFont="1" applyBorder="1" applyAlignment="1"/>
    <xf numFmtId="0" fontId="7" fillId="0" borderId="0" xfId="0" applyFont="1" applyFill="1" applyAlignment="1">
      <alignment vertical="center" wrapText="1"/>
    </xf>
    <xf numFmtId="0" fontId="7" fillId="0" borderId="0" xfId="0" applyFont="1" applyFill="1" applyAlignment="1">
      <alignment wrapText="1"/>
    </xf>
    <xf numFmtId="14" fontId="7" fillId="0" borderId="4" xfId="0" applyNumberFormat="1" applyFont="1" applyFill="1" applyBorder="1" applyAlignment="1">
      <alignment horizontal="left" vertical="top"/>
    </xf>
    <xf numFmtId="0" fontId="23" fillId="0" borderId="0" xfId="35" applyFill="1" applyAlignment="1">
      <alignment vertical="top"/>
    </xf>
    <xf numFmtId="0" fontId="23" fillId="0" borderId="0" xfId="35" applyAlignment="1">
      <alignment vertical="center" wrapText="1"/>
    </xf>
    <xf numFmtId="0" fontId="23" fillId="0" borderId="0" xfId="35" applyAlignment="1">
      <alignment horizontal="left" vertical="top"/>
    </xf>
    <xf numFmtId="0" fontId="23" fillId="0" borderId="0" xfId="35" applyAlignment="1">
      <alignment horizontal="left"/>
    </xf>
    <xf numFmtId="0" fontId="9" fillId="0" borderId="17" xfId="0" applyFont="1" applyFill="1" applyBorder="1" applyAlignment="1">
      <alignment horizontal="left" vertical="top"/>
    </xf>
    <xf numFmtId="0" fontId="6" fillId="0" borderId="2" xfId="0" applyFont="1" applyFill="1" applyBorder="1" applyAlignment="1">
      <alignment horizontal="left"/>
    </xf>
    <xf numFmtId="0" fontId="5" fillId="0" borderId="0" xfId="0" applyFont="1" applyBorder="1" applyAlignment="1">
      <alignment horizontal="left"/>
    </xf>
    <xf numFmtId="0" fontId="4" fillId="0" borderId="3" xfId="0" applyFont="1" applyBorder="1" applyAlignment="1">
      <alignment horizontal="center"/>
    </xf>
    <xf numFmtId="0" fontId="5" fillId="0" borderId="0" xfId="0" applyFont="1" applyBorder="1" applyAlignment="1">
      <alignment horizontal="left" vertical="center"/>
    </xf>
    <xf numFmtId="0" fontId="5" fillId="0" borderId="1" xfId="0" applyFont="1" applyBorder="1" applyAlignment="1">
      <alignment horizontal="left" vertical="center"/>
    </xf>
    <xf numFmtId="0" fontId="5" fillId="0" borderId="0" xfId="0" applyFont="1" applyAlignment="1">
      <alignment horizontal="left" vertical="center"/>
    </xf>
    <xf numFmtId="0" fontId="9" fillId="0" borderId="17" xfId="0" applyFont="1" applyFill="1" applyBorder="1" applyAlignment="1">
      <alignment horizontal="left" vertical="top"/>
    </xf>
    <xf numFmtId="0" fontId="14" fillId="0" borderId="0" xfId="0" applyFont="1" applyAlignment="1">
      <alignment horizontal="left"/>
    </xf>
    <xf numFmtId="0" fontId="5" fillId="0" borderId="2" xfId="0" applyFont="1" applyBorder="1" applyAlignment="1">
      <alignment horizontal="left"/>
    </xf>
    <xf numFmtId="0" fontId="7" fillId="0" borderId="16" xfId="0" applyFont="1" applyFill="1" applyBorder="1" applyAlignment="1">
      <alignment horizontal="left" vertical="top"/>
    </xf>
    <xf numFmtId="0" fontId="7" fillId="0" borderId="4" xfId="0" applyFont="1" applyFill="1" applyBorder="1" applyAlignment="1">
      <alignment horizontal="left" vertical="top"/>
    </xf>
    <xf numFmtId="0" fontId="7" fillId="0" borderId="17" xfId="0" applyFont="1" applyFill="1" applyBorder="1" applyAlignment="1">
      <alignment horizontal="left" vertical="top"/>
    </xf>
    <xf numFmtId="0" fontId="9" fillId="0" borderId="17" xfId="0" applyFont="1" applyFill="1" applyBorder="1" applyAlignment="1">
      <alignment horizontal="left" vertical="top"/>
    </xf>
    <xf numFmtId="0" fontId="7" fillId="0" borderId="4" xfId="0" applyFont="1" applyFill="1" applyBorder="1" applyAlignment="1">
      <alignment horizontal="left" vertical="top"/>
    </xf>
    <xf numFmtId="0" fontId="9" fillId="0" borderId="4" xfId="0" applyFont="1" applyFill="1" applyBorder="1" applyAlignment="1">
      <alignment horizontal="left" vertical="top"/>
    </xf>
    <xf numFmtId="0" fontId="7" fillId="0" borderId="17" xfId="0" applyFont="1" applyFill="1" applyBorder="1" applyAlignment="1">
      <alignment horizontal="left" vertical="top"/>
    </xf>
    <xf numFmtId="0" fontId="8" fillId="0" borderId="17" xfId="0" applyFont="1" applyFill="1" applyBorder="1" applyAlignment="1">
      <alignment horizontal="left" vertical="top"/>
    </xf>
    <xf numFmtId="0" fontId="3" fillId="0" borderId="3" xfId="2" applyFont="1" applyFill="1" applyBorder="1" applyAlignment="1" applyProtection="1">
      <alignment horizontal="center" vertical="center" wrapText="1"/>
    </xf>
    <xf numFmtId="0" fontId="3" fillId="0" borderId="3" xfId="2" applyFont="1" applyFill="1" applyBorder="1" applyAlignment="1" applyProtection="1">
      <alignment horizontal="center" vertical="center"/>
    </xf>
    <xf numFmtId="0" fontId="6" fillId="0" borderId="0" xfId="2" applyFont="1" applyFill="1" applyBorder="1" applyAlignment="1" applyProtection="1">
      <alignment horizontal="center" vertical="center"/>
    </xf>
    <xf numFmtId="0" fontId="14" fillId="0" borderId="0" xfId="0" applyFont="1" applyFill="1" applyBorder="1"/>
    <xf numFmtId="0" fontId="3" fillId="0" borderId="0" xfId="2" applyFont="1" applyFill="1" applyBorder="1" applyAlignment="1" applyProtection="1">
      <alignment horizontal="left" vertical="center" wrapText="1"/>
    </xf>
    <xf numFmtId="0" fontId="6" fillId="0" borderId="2" xfId="0" applyFont="1" applyFill="1" applyBorder="1" applyAlignment="1">
      <alignment horizontal="left"/>
    </xf>
    <xf numFmtId="0" fontId="9" fillId="0" borderId="0" xfId="0" applyFont="1" applyFill="1" applyBorder="1" applyAlignment="1">
      <alignment horizontal="left" wrapText="1"/>
    </xf>
    <xf numFmtId="0" fontId="0" fillId="0" borderId="0" xfId="0" applyAlignment="1"/>
    <xf numFmtId="0" fontId="3" fillId="0" borderId="3" xfId="0" applyFont="1" applyFill="1" applyBorder="1" applyAlignment="1">
      <alignment vertical="center"/>
    </xf>
    <xf numFmtId="3" fontId="3" fillId="0" borderId="3" xfId="0" applyNumberFormat="1" applyFont="1" applyFill="1" applyBorder="1" applyAlignment="1">
      <alignment horizontal="center" vertical="center" wrapText="1"/>
    </xf>
    <xf numFmtId="3" fontId="3" fillId="0" borderId="3" xfId="0" applyNumberFormat="1" applyFont="1" applyFill="1" applyBorder="1" applyAlignment="1">
      <alignment horizontal="center" vertical="center"/>
    </xf>
    <xf numFmtId="0" fontId="6" fillId="0" borderId="0" xfId="0" applyFont="1" applyFill="1" applyBorder="1" applyAlignment="1">
      <alignment horizontal="left" wrapText="1"/>
    </xf>
    <xf numFmtId="3" fontId="5" fillId="0" borderId="0" xfId="0" applyNumberFormat="1" applyFont="1" applyFill="1" applyBorder="1" applyAlignment="1">
      <alignment horizontal="right"/>
    </xf>
    <xf numFmtId="2" fontId="5" fillId="0" borderId="0" xfId="1" applyNumberFormat="1" applyFont="1" applyFill="1" applyBorder="1" applyAlignment="1">
      <alignment horizontal="right"/>
    </xf>
    <xf numFmtId="0" fontId="6" fillId="0" borderId="1" xfId="0" applyFont="1" applyFill="1" applyBorder="1" applyAlignment="1">
      <alignment horizontal="left" wrapText="1"/>
    </xf>
    <xf numFmtId="0" fontId="3" fillId="0" borderId="0" xfId="0" applyFont="1" applyAlignment="1">
      <alignment vertical="center"/>
    </xf>
    <xf numFmtId="0" fontId="3" fillId="0" borderId="3" xfId="0" applyFont="1" applyFill="1" applyBorder="1" applyAlignment="1">
      <alignment horizontal="left" vertical="center" wrapText="1"/>
    </xf>
    <xf numFmtId="0" fontId="3" fillId="0" borderId="3" xfId="0" applyFont="1" applyFill="1" applyBorder="1" applyAlignment="1">
      <alignment horizontal="center" vertical="top" wrapText="1"/>
    </xf>
    <xf numFmtId="4" fontId="5" fillId="0" borderId="0" xfId="0" applyNumberFormat="1" applyFont="1" applyFill="1" applyBorder="1" applyAlignment="1">
      <alignment horizontal="right"/>
    </xf>
    <xf numFmtId="0" fontId="5" fillId="0" borderId="0" xfId="0" applyFont="1" applyAlignment="1">
      <alignment horizontal="justify" vertical="center"/>
    </xf>
    <xf numFmtId="0" fontId="7" fillId="0" borderId="0" xfId="0" applyFont="1" applyFill="1" applyAlignment="1">
      <alignment horizontal="left" vertical="top"/>
    </xf>
    <xf numFmtId="0" fontId="7" fillId="0" borderId="16" xfId="0" applyFont="1" applyFill="1" applyBorder="1" applyAlignment="1">
      <alignment horizontal="left" vertical="top"/>
    </xf>
    <xf numFmtId="0" fontId="7" fillId="0" borderId="4" xfId="0" applyFont="1" applyFill="1" applyBorder="1" applyAlignment="1">
      <alignment horizontal="left" vertical="top"/>
    </xf>
    <xf numFmtId="0" fontId="7" fillId="0" borderId="17" xfId="0" applyFont="1" applyFill="1" applyBorder="1" applyAlignment="1">
      <alignment horizontal="left" vertical="top"/>
    </xf>
    <xf numFmtId="0" fontId="7" fillId="0" borderId="4" xfId="0" applyFont="1" applyFill="1" applyBorder="1" applyAlignment="1">
      <alignment vertical="top"/>
    </xf>
    <xf numFmtId="0" fontId="0" fillId="0" borderId="0" xfId="0" applyFill="1"/>
    <xf numFmtId="0" fontId="3" fillId="0" borderId="0" xfId="0" applyFont="1" applyFill="1" applyBorder="1" applyAlignment="1"/>
    <xf numFmtId="0" fontId="6" fillId="0" borderId="0" xfId="0" applyFont="1" applyFill="1" applyBorder="1" applyAlignment="1">
      <alignment vertical="top" wrapText="1"/>
    </xf>
    <xf numFmtId="0" fontId="35" fillId="0" borderId="0" xfId="0" applyFont="1" applyFill="1" applyAlignment="1"/>
    <xf numFmtId="0" fontId="36" fillId="0" borderId="0" xfId="0" applyFont="1" applyFill="1"/>
    <xf numFmtId="4" fontId="6" fillId="0" borderId="0" xfId="0" applyNumberFormat="1" applyFont="1" applyFill="1" applyBorder="1" applyAlignment="1">
      <alignment horizontal="right"/>
    </xf>
    <xf numFmtId="0" fontId="3" fillId="0" borderId="3" xfId="0" applyNumberFormat="1" applyFont="1" applyFill="1" applyBorder="1" applyAlignment="1">
      <alignment horizontal="center" vertical="center" wrapText="1"/>
    </xf>
    <xf numFmtId="0" fontId="8" fillId="0" borderId="0" xfId="0" applyFont="1" applyFill="1" applyBorder="1" applyAlignment="1">
      <alignment vertical="top" wrapText="1"/>
    </xf>
    <xf numFmtId="0" fontId="10" fillId="0" borderId="2" xfId="2" applyFont="1" applyFill="1" applyBorder="1" applyAlignment="1" applyProtection="1">
      <alignment vertical="center" wrapText="1" readingOrder="1"/>
      <protection locked="0"/>
    </xf>
    <xf numFmtId="0" fontId="10" fillId="0" borderId="2" xfId="0" applyFont="1" applyFill="1" applyBorder="1" applyAlignment="1" applyProtection="1">
      <alignment vertical="center" wrapText="1" readingOrder="1"/>
      <protection locked="0"/>
    </xf>
    <xf numFmtId="0" fontId="8" fillId="0" borderId="0" xfId="0" applyFont="1" applyAlignment="1">
      <alignment horizontal="left" vertical="center" wrapText="1"/>
    </xf>
    <xf numFmtId="3" fontId="8" fillId="0" borderId="0" xfId="0" applyNumberFormat="1" applyFont="1" applyFill="1" applyBorder="1" applyAlignment="1">
      <alignment horizontal="left" vertical="center" wrapText="1"/>
    </xf>
    <xf numFmtId="0" fontId="6" fillId="0" borderId="0" xfId="0" applyFont="1" applyFill="1" applyBorder="1" applyAlignment="1">
      <alignment horizontal="left" wrapText="1"/>
    </xf>
    <xf numFmtId="0" fontId="6" fillId="0" borderId="2" xfId="0" applyFont="1" applyFill="1" applyBorder="1" applyAlignment="1">
      <alignment horizontal="left"/>
    </xf>
    <xf numFmtId="0" fontId="9" fillId="0" borderId="0" xfId="0" applyFont="1" applyFill="1" applyBorder="1" applyAlignment="1">
      <alignment wrapText="1"/>
    </xf>
    <xf numFmtId="0" fontId="8" fillId="0" borderId="1" xfId="0" applyFont="1" applyBorder="1" applyAlignment="1">
      <alignment horizontal="left" vertical="center" wrapText="1"/>
    </xf>
    <xf numFmtId="0" fontId="9" fillId="0" borderId="0" xfId="0" applyFont="1" applyAlignment="1">
      <alignment horizontal="left"/>
    </xf>
    <xf numFmtId="0" fontId="7" fillId="0" borderId="0" xfId="0" applyFont="1" applyAlignment="1">
      <alignment horizontal="left" vertical="top"/>
    </xf>
    <xf numFmtId="0" fontId="3" fillId="0" borderId="2" xfId="0" applyFont="1" applyFill="1" applyBorder="1" applyAlignment="1">
      <alignment vertical="center" wrapText="1"/>
    </xf>
    <xf numFmtId="0" fontId="3" fillId="0" borderId="2" xfId="0" applyNumberFormat="1" applyFont="1" applyFill="1" applyBorder="1" applyAlignment="1">
      <alignment vertical="center" wrapText="1"/>
    </xf>
    <xf numFmtId="0" fontId="9" fillId="0" borderId="0" xfId="0" applyFont="1" applyAlignment="1"/>
    <xf numFmtId="3" fontId="37" fillId="0" borderId="0" xfId="0" applyNumberFormat="1" applyFont="1" applyFill="1" applyBorder="1" applyAlignment="1">
      <alignment horizontal="left" vertical="center" wrapText="1"/>
    </xf>
    <xf numFmtId="3" fontId="37" fillId="0" borderId="0" xfId="0" applyNumberFormat="1" applyFont="1" applyFill="1" applyBorder="1" applyAlignment="1">
      <alignment horizontal="left" vertical="top" wrapText="1"/>
    </xf>
    <xf numFmtId="0" fontId="38" fillId="0" borderId="0" xfId="0" applyFont="1"/>
    <xf numFmtId="0" fontId="26" fillId="2" borderId="35" xfId="0" applyFont="1" applyFill="1" applyBorder="1" applyAlignment="1">
      <alignment horizontal="left"/>
    </xf>
    <xf numFmtId="0" fontId="26" fillId="2" borderId="1" xfId="0" applyFont="1" applyFill="1" applyBorder="1" applyAlignment="1">
      <alignment horizontal="left"/>
    </xf>
    <xf numFmtId="4" fontId="7" fillId="0" borderId="0" xfId="0" applyNumberFormat="1" applyFont="1" applyAlignment="1">
      <alignment horizontal="left"/>
    </xf>
    <xf numFmtId="0" fontId="26" fillId="0" borderId="0" xfId="0" applyFont="1" applyFill="1" applyBorder="1" applyAlignment="1">
      <alignment vertical="top" wrapText="1"/>
    </xf>
    <xf numFmtId="0" fontId="8" fillId="0" borderId="1" xfId="0" applyFont="1" applyFill="1" applyBorder="1" applyAlignment="1">
      <alignment vertical="top" wrapText="1"/>
    </xf>
    <xf numFmtId="0" fontId="37" fillId="0" borderId="0" xfId="0" applyFont="1" applyFill="1" applyAlignment="1">
      <alignment horizontal="left" vertical="center" wrapText="1"/>
    </xf>
    <xf numFmtId="0" fontId="10" fillId="0" borderId="3" xfId="2" applyFont="1" applyFill="1" applyBorder="1" applyAlignment="1" applyProtection="1">
      <alignment vertical="center" wrapText="1" readingOrder="1"/>
      <protection locked="0"/>
    </xf>
    <xf numFmtId="0" fontId="11" fillId="0" borderId="0" xfId="2" applyFont="1" applyFill="1" applyBorder="1" applyAlignment="1" applyProtection="1">
      <alignment vertical="top" wrapText="1" readingOrder="1"/>
      <protection locked="0"/>
    </xf>
    <xf numFmtId="0" fontId="11" fillId="0" borderId="2" xfId="0" applyFont="1" applyFill="1" applyBorder="1" applyAlignment="1" applyProtection="1">
      <alignment vertical="top" readingOrder="1"/>
      <protection locked="0"/>
    </xf>
    <xf numFmtId="167" fontId="6" fillId="2" borderId="2" xfId="0" applyNumberFormat="1" applyFont="1" applyFill="1" applyBorder="1" applyAlignment="1">
      <alignment horizontal="right" vertical="center"/>
    </xf>
    <xf numFmtId="0" fontId="16" fillId="5" borderId="0" xfId="25" applyFont="1" applyFill="1" applyBorder="1" applyAlignment="1">
      <alignment horizontal="left" vertical="top" wrapText="1"/>
    </xf>
    <xf numFmtId="0" fontId="3" fillId="0" borderId="3" xfId="2" applyFont="1" applyFill="1" applyBorder="1" applyAlignment="1" applyProtection="1">
      <alignment horizontal="left" vertical="center" wrapText="1"/>
    </xf>
    <xf numFmtId="0" fontId="6" fillId="0" borderId="1" xfId="0" applyFont="1" applyFill="1" applyBorder="1" applyAlignment="1">
      <alignment horizontal="right" vertical="center" wrapText="1"/>
    </xf>
    <xf numFmtId="0" fontId="6" fillId="0" borderId="0" xfId="0" applyFont="1" applyFill="1" applyBorder="1" applyAlignment="1">
      <alignment horizontal="right" vertical="center"/>
    </xf>
    <xf numFmtId="0" fontId="4" fillId="5" borderId="0" xfId="0" applyFont="1" applyFill="1" applyBorder="1" applyAlignment="1">
      <alignment horizontal="left" vertical="center" wrapText="1"/>
    </xf>
    <xf numFmtId="0" fontId="21" fillId="0" borderId="0" xfId="0" applyFont="1" applyFill="1" applyBorder="1" applyAlignment="1">
      <alignment horizontal="left" vertical="center"/>
    </xf>
    <xf numFmtId="2" fontId="18" fillId="0" borderId="0" xfId="0" applyNumberFormat="1" applyFont="1" applyFill="1" applyBorder="1" applyAlignment="1">
      <alignment horizontal="right" vertical="center"/>
    </xf>
    <xf numFmtId="0" fontId="4" fillId="5" borderId="0" xfId="0" applyFont="1" applyFill="1" applyBorder="1" applyAlignment="1">
      <alignment horizontal="left" vertical="center"/>
    </xf>
    <xf numFmtId="0" fontId="4" fillId="5" borderId="0" xfId="0" applyFont="1" applyFill="1" applyBorder="1" applyAlignment="1">
      <alignment horizontal="left"/>
    </xf>
    <xf numFmtId="0" fontId="4" fillId="5" borderId="0" xfId="0" applyFont="1" applyFill="1" applyAlignment="1">
      <alignment horizontal="left" vertical="center"/>
    </xf>
    <xf numFmtId="0" fontId="6" fillId="0" borderId="0" xfId="0" applyFont="1" applyFill="1" applyAlignment="1">
      <alignment horizontal="left" vertical="center" wrapText="1" indent="3"/>
    </xf>
    <xf numFmtId="0" fontId="21" fillId="0" borderId="0" xfId="0" applyFont="1" applyFill="1" applyBorder="1" applyAlignment="1">
      <alignment vertical="center"/>
    </xf>
    <xf numFmtId="0" fontId="6" fillId="0" borderId="1" xfId="0" applyFont="1" applyFill="1" applyBorder="1" applyAlignment="1">
      <alignment horizontal="left" vertical="center" wrapText="1" indent="1"/>
    </xf>
    <xf numFmtId="0" fontId="6" fillId="0" borderId="0" xfId="0" applyFont="1" applyFill="1" applyBorder="1" applyAlignment="1">
      <alignment horizontal="left" vertical="center" wrapText="1" indent="1"/>
    </xf>
    <xf numFmtId="0" fontId="14" fillId="0" borderId="0" xfId="0" applyFont="1" applyAlignment="1">
      <alignment vertical="center"/>
    </xf>
    <xf numFmtId="0" fontId="11" fillId="0" borderId="1" xfId="2" applyFont="1" applyFill="1" applyBorder="1" applyAlignment="1" applyProtection="1">
      <alignment vertical="center" wrapText="1" readingOrder="1"/>
      <protection locked="0"/>
    </xf>
    <xf numFmtId="0" fontId="11" fillId="0" borderId="3" xfId="2" applyFont="1" applyFill="1" applyBorder="1" applyAlignment="1" applyProtection="1">
      <alignment vertical="center" wrapText="1" readingOrder="1"/>
      <protection locked="0"/>
    </xf>
    <xf numFmtId="0" fontId="18" fillId="0" borderId="0" xfId="0" applyFont="1" applyFill="1" applyBorder="1" applyAlignment="1">
      <alignment vertical="center" wrapText="1"/>
    </xf>
    <xf numFmtId="0" fontId="7" fillId="0" borderId="14" xfId="0" applyFont="1" applyFill="1" applyBorder="1" applyAlignment="1">
      <alignment horizontal="left" vertical="top"/>
    </xf>
    <xf numFmtId="0" fontId="7" fillId="0" borderId="3" xfId="0" applyFont="1" applyFill="1" applyBorder="1" applyAlignment="1">
      <alignment horizontal="left" vertical="top"/>
    </xf>
    <xf numFmtId="0" fontId="7" fillId="0" borderId="6" xfId="0" applyFont="1" applyFill="1" applyBorder="1" applyAlignment="1">
      <alignment horizontal="left" vertical="top"/>
    </xf>
    <xf numFmtId="0" fontId="7" fillId="0" borderId="0" xfId="0" applyFont="1" applyFill="1" applyAlignment="1">
      <alignment horizontal="left" vertical="top"/>
    </xf>
    <xf numFmtId="0" fontId="7" fillId="0" borderId="16" xfId="0" applyFont="1" applyFill="1" applyBorder="1" applyAlignment="1">
      <alignment horizontal="left" vertical="top"/>
    </xf>
    <xf numFmtId="0" fontId="7" fillId="0" borderId="4" xfId="0" applyFont="1" applyFill="1" applyBorder="1" applyAlignment="1">
      <alignment horizontal="left" vertical="top"/>
    </xf>
    <xf numFmtId="0" fontId="7" fillId="0" borderId="17" xfId="0" applyFont="1" applyFill="1" applyBorder="1" applyAlignment="1">
      <alignment horizontal="left" vertical="top"/>
    </xf>
    <xf numFmtId="0" fontId="7" fillId="0" borderId="4" xfId="0" applyFont="1" applyFill="1" applyBorder="1" applyAlignment="1">
      <alignment vertical="top"/>
    </xf>
    <xf numFmtId="0" fontId="7" fillId="0" borderId="4" xfId="0" applyFont="1" applyFill="1" applyBorder="1" applyAlignment="1">
      <alignment horizontal="left" vertical="top"/>
    </xf>
    <xf numFmtId="0" fontId="6" fillId="0" borderId="0" xfId="0" applyFont="1" applyFill="1" applyBorder="1" applyAlignment="1">
      <alignment horizontal="left"/>
    </xf>
    <xf numFmtId="0" fontId="8" fillId="0" borderId="0" xfId="0" applyFont="1" applyFill="1" applyBorder="1" applyAlignment="1">
      <alignment horizontal="left" vertical="center" wrapText="1"/>
    </xf>
    <xf numFmtId="0" fontId="9" fillId="0" borderId="1" xfId="0" applyFont="1" applyFill="1" applyBorder="1" applyAlignment="1">
      <alignment horizontal="left" wrapText="1"/>
    </xf>
    <xf numFmtId="0" fontId="9" fillId="0" borderId="0" xfId="0" applyFont="1" applyFill="1" applyBorder="1" applyAlignment="1">
      <alignment horizontal="left" wrapText="1"/>
    </xf>
    <xf numFmtId="0" fontId="5" fillId="0" borderId="0" xfId="0" applyFont="1" applyBorder="1" applyAlignment="1">
      <alignment horizontal="left"/>
    </xf>
    <xf numFmtId="0" fontId="5" fillId="0" borderId="0" xfId="0" applyFont="1" applyAlignment="1">
      <alignment horizontal="left" vertical="center" wrapText="1"/>
    </xf>
    <xf numFmtId="0" fontId="4" fillId="0" borderId="3" xfId="0" applyFont="1" applyBorder="1" applyAlignment="1">
      <alignment horizontal="center"/>
    </xf>
    <xf numFmtId="0" fontId="42" fillId="0" borderId="0" xfId="0" applyFont="1"/>
    <xf numFmtId="0" fontId="43" fillId="0" borderId="0" xfId="35" applyFont="1"/>
    <xf numFmtId="0" fontId="4" fillId="0" borderId="3" xfId="0" applyFont="1" applyBorder="1" applyAlignment="1">
      <alignment horizontal="center" vertical="center" wrapText="1"/>
    </xf>
    <xf numFmtId="0" fontId="8" fillId="0" borderId="1" xfId="0" applyFont="1" applyBorder="1" applyAlignment="1">
      <alignment vertical="center" wrapText="1"/>
    </xf>
    <xf numFmtId="0" fontId="6" fillId="0" borderId="0" xfId="2" applyFont="1"/>
    <xf numFmtId="169" fontId="6" fillId="0" borderId="0" xfId="38" applyNumberFormat="1" applyFont="1" applyFill="1" applyBorder="1" applyProtection="1"/>
    <xf numFmtId="0" fontId="6" fillId="0" borderId="0" xfId="2" applyFont="1" applyFill="1" applyBorder="1"/>
    <xf numFmtId="0" fontId="6" fillId="0" borderId="0" xfId="2" applyFont="1" applyFill="1" applyBorder="1" applyProtection="1"/>
    <xf numFmtId="0" fontId="8" fillId="0" borderId="0" xfId="2" applyFont="1"/>
    <xf numFmtId="0" fontId="26" fillId="0" borderId="0" xfId="2" applyFont="1"/>
    <xf numFmtId="0" fontId="8" fillId="0" borderId="0" xfId="2" applyFont="1" applyFill="1"/>
    <xf numFmtId="0" fontId="6" fillId="0" borderId="0" xfId="2" applyFont="1" applyFill="1" applyBorder="1" applyAlignment="1" applyProtection="1"/>
    <xf numFmtId="0" fontId="44" fillId="0" borderId="0" xfId="2" applyFont="1" applyFill="1" applyBorder="1" applyAlignment="1" applyProtection="1">
      <alignment horizontal="center"/>
    </xf>
    <xf numFmtId="169" fontId="6" fillId="0" borderId="0" xfId="38" applyNumberFormat="1" applyFont="1" applyFill="1" applyBorder="1" applyAlignment="1" applyProtection="1"/>
    <xf numFmtId="0" fontId="6" fillId="0" borderId="0" xfId="2" applyFont="1" applyFill="1" applyBorder="1" applyAlignment="1" applyProtection="1">
      <alignment horizontal="center" vertical="center" wrapText="1"/>
    </xf>
    <xf numFmtId="169" fontId="3" fillId="0" borderId="0" xfId="38" applyNumberFormat="1" applyFont="1" applyFill="1" applyBorder="1" applyAlignment="1" applyProtection="1">
      <alignment horizontal="center" vertical="center" wrapText="1"/>
    </xf>
    <xf numFmtId="49" fontId="3" fillId="0" borderId="3" xfId="38" applyNumberFormat="1" applyFont="1" applyFill="1" applyBorder="1" applyAlignment="1" applyProtection="1">
      <alignment horizontal="center" vertical="center" wrapText="1"/>
      <protection locked="0"/>
    </xf>
    <xf numFmtId="49" fontId="3" fillId="0" borderId="1" xfId="38" applyNumberFormat="1" applyFont="1" applyFill="1" applyBorder="1" applyAlignment="1" applyProtection="1">
      <alignment vertical="center" wrapText="1"/>
      <protection locked="0"/>
    </xf>
    <xf numFmtId="169" fontId="6" fillId="0" borderId="0" xfId="38" applyNumberFormat="1" applyFont="1" applyFill="1" applyBorder="1" applyAlignment="1" applyProtection="1">
      <alignment horizontal="center" vertical="center" wrapText="1"/>
    </xf>
    <xf numFmtId="169" fontId="3" fillId="0" borderId="0" xfId="38" applyNumberFormat="1" applyFont="1" applyFill="1" applyBorder="1" applyAlignment="1" applyProtection="1">
      <alignment vertical="center" wrapText="1"/>
      <protection locked="0"/>
    </xf>
    <xf numFmtId="169" fontId="6" fillId="0" borderId="0" xfId="38" applyNumberFormat="1" applyFont="1" applyFill="1" applyBorder="1" applyAlignment="1" applyProtection="1">
      <alignment horizontal="center" vertical="center" wrapText="1"/>
      <protection locked="0"/>
    </xf>
    <xf numFmtId="0" fontId="6" fillId="0" borderId="0" xfId="2" applyNumberFormat="1" applyFont="1" applyFill="1" applyBorder="1"/>
    <xf numFmtId="0" fontId="6" fillId="0" borderId="0" xfId="2" applyFont="1" applyFill="1" applyBorder="1" applyAlignment="1" applyProtection="1">
      <alignment horizontal="left" vertical="center" wrapText="1" indent="2"/>
    </xf>
    <xf numFmtId="0" fontId="3" fillId="0" borderId="0" xfId="2" applyFont="1" applyFill="1" applyBorder="1" applyAlignment="1" applyProtection="1">
      <alignment vertical="center" wrapText="1"/>
    </xf>
    <xf numFmtId="0" fontId="6" fillId="0" borderId="1" xfId="2" applyFont="1" applyFill="1" applyBorder="1" applyAlignment="1" applyProtection="1">
      <alignment horizontal="left" vertical="center" wrapText="1" indent="2"/>
    </xf>
    <xf numFmtId="0" fontId="6" fillId="0" borderId="0" xfId="2" applyAlignment="1"/>
    <xf numFmtId="0" fontId="6" fillId="0" borderId="0" xfId="2" applyFont="1" applyAlignment="1"/>
    <xf numFmtId="0" fontId="8" fillId="0" borderId="0" xfId="2" applyFont="1" applyAlignment="1"/>
    <xf numFmtId="169" fontId="3" fillId="0" borderId="2" xfId="38" applyNumberFormat="1" applyFont="1" applyFill="1" applyBorder="1" applyAlignment="1" applyProtection="1">
      <alignment horizontal="center" vertical="center"/>
    </xf>
    <xf numFmtId="0" fontId="3" fillId="0" borderId="0" xfId="2" applyFont="1" applyFill="1" applyBorder="1" applyAlignment="1" applyProtection="1">
      <alignment vertical="center"/>
    </xf>
    <xf numFmtId="0" fontId="6" fillId="0" borderId="0" xfId="2" applyFont="1" applyFill="1" applyBorder="1" applyAlignment="1" applyProtection="1">
      <alignment horizontal="left" vertical="center" indent="2"/>
    </xf>
    <xf numFmtId="0" fontId="3" fillId="0" borderId="0" xfId="2" applyFont="1" applyFill="1" applyBorder="1" applyAlignment="1" applyProtection="1">
      <alignment horizontal="left" vertical="center"/>
    </xf>
    <xf numFmtId="0" fontId="6" fillId="0" borderId="1" xfId="2" applyFont="1" applyFill="1" applyBorder="1" applyAlignment="1" applyProtection="1">
      <alignment horizontal="left" vertical="center" indent="2"/>
    </xf>
    <xf numFmtId="0" fontId="26" fillId="0" borderId="0" xfId="2" applyFont="1" applyAlignment="1"/>
    <xf numFmtId="0" fontId="45" fillId="0" borderId="0" xfId="35" applyFont="1"/>
    <xf numFmtId="2" fontId="5" fillId="0" borderId="0" xfId="0" applyNumberFormat="1" applyFont="1" applyAlignment="1">
      <alignment vertical="center"/>
    </xf>
    <xf numFmtId="2" fontId="4" fillId="0" borderId="3" xfId="0" applyNumberFormat="1" applyFont="1" applyBorder="1" applyAlignment="1">
      <alignment horizontal="center" vertical="center"/>
    </xf>
    <xf numFmtId="2" fontId="5" fillId="0" borderId="0" xfId="0" applyNumberFormat="1" applyFont="1" applyBorder="1" applyAlignment="1">
      <alignment vertical="center"/>
    </xf>
    <xf numFmtId="0" fontId="7" fillId="0" borderId="0" xfId="39" applyFont="1" applyFill="1" applyAlignment="1">
      <alignment vertical="top"/>
    </xf>
    <xf numFmtId="0" fontId="7" fillId="0" borderId="0" xfId="39" applyFont="1" applyFill="1"/>
    <xf numFmtId="0" fontId="1" fillId="0" borderId="0" xfId="39"/>
    <xf numFmtId="14" fontId="7" fillId="0" borderId="4" xfId="39" applyNumberFormat="1" applyFont="1" applyFill="1" applyBorder="1" applyAlignment="1">
      <alignment horizontal="left" vertical="top"/>
    </xf>
    <xf numFmtId="0" fontId="7" fillId="0" borderId="4" xfId="39" applyFont="1" applyFill="1" applyBorder="1" applyAlignment="1">
      <alignment vertical="top"/>
    </xf>
    <xf numFmtId="0" fontId="42" fillId="0" borderId="0" xfId="39" applyFont="1"/>
    <xf numFmtId="0" fontId="3" fillId="0" borderId="0" xfId="2" applyFont="1" applyBorder="1" applyAlignment="1" applyProtection="1">
      <alignment wrapText="1"/>
    </xf>
    <xf numFmtId="0" fontId="26" fillId="0" borderId="0" xfId="2" applyFont="1" applyBorder="1" applyAlignment="1" applyProtection="1"/>
    <xf numFmtId="0" fontId="26" fillId="0" borderId="0" xfId="2" applyFont="1" applyAlignment="1" applyProtection="1">
      <alignment wrapText="1"/>
    </xf>
    <xf numFmtId="0" fontId="26" fillId="0" borderId="0" xfId="2" applyFont="1" applyAlignment="1" applyProtection="1">
      <alignment horizontal="center" wrapText="1"/>
    </xf>
    <xf numFmtId="170" fontId="26" fillId="0" borderId="0" xfId="2" applyNumberFormat="1" applyFont="1" applyAlignment="1" applyProtection="1">
      <alignment wrapText="1"/>
    </xf>
    <xf numFmtId="0" fontId="3" fillId="0" borderId="3" xfId="0" applyFont="1" applyFill="1" applyBorder="1" applyAlignment="1" applyProtection="1">
      <alignment horizontal="center" vertical="center" wrapText="1"/>
    </xf>
    <xf numFmtId="0" fontId="5" fillId="6" borderId="0" xfId="0" applyFont="1" applyFill="1" applyBorder="1" applyAlignment="1">
      <alignment horizontal="left" vertical="center"/>
    </xf>
    <xf numFmtId="0" fontId="5" fillId="6" borderId="0" xfId="0" applyFont="1" applyFill="1" applyBorder="1" applyAlignment="1">
      <alignment horizontal="left" vertical="center" wrapText="1"/>
    </xf>
    <xf numFmtId="0" fontId="46" fillId="6" borderId="0" xfId="0" applyFont="1" applyFill="1" applyBorder="1" applyAlignment="1">
      <alignment horizontal="left" vertical="center"/>
    </xf>
    <xf numFmtId="0" fontId="46" fillId="6" borderId="0" xfId="0" applyFont="1" applyFill="1" applyBorder="1" applyAlignment="1">
      <alignment horizontal="left" vertical="center" wrapText="1"/>
    </xf>
    <xf numFmtId="0" fontId="5" fillId="0" borderId="0" xfId="0" applyFont="1" applyBorder="1" applyAlignment="1">
      <alignment horizontal="right" vertical="center"/>
    </xf>
    <xf numFmtId="0" fontId="5" fillId="0" borderId="1" xfId="0" applyFont="1" applyBorder="1" applyAlignment="1">
      <alignment horizontal="left" vertical="center" wrapText="1"/>
    </xf>
    <xf numFmtId="0" fontId="37" fillId="0" borderId="0" xfId="2" applyFont="1" applyAlignment="1" applyProtection="1">
      <alignment wrapText="1"/>
    </xf>
    <xf numFmtId="0" fontId="9" fillId="0" borderId="0" xfId="0" applyFont="1" applyAlignment="1">
      <alignment wrapText="1"/>
    </xf>
    <xf numFmtId="0" fontId="31" fillId="0" borderId="0" xfId="0" applyFont="1" applyAlignment="1">
      <alignment horizontal="left"/>
    </xf>
    <xf numFmtId="168" fontId="6" fillId="0" borderId="0" xfId="0" applyNumberFormat="1" applyFont="1" applyFill="1" applyBorder="1" applyAlignment="1">
      <alignment horizontal="right"/>
    </xf>
    <xf numFmtId="168" fontId="6" fillId="0" borderId="1" xfId="0" applyNumberFormat="1" applyFont="1" applyFill="1" applyBorder="1" applyAlignment="1">
      <alignment horizontal="right"/>
    </xf>
    <xf numFmtId="168" fontId="3" fillId="0" borderId="2" xfId="0" applyNumberFormat="1" applyFont="1" applyFill="1" applyBorder="1" applyAlignment="1">
      <alignment horizontal="right"/>
    </xf>
    <xf numFmtId="49" fontId="3" fillId="0" borderId="3" xfId="38" applyNumberFormat="1" applyFont="1" applyFill="1" applyBorder="1" applyAlignment="1" applyProtection="1">
      <alignment horizontal="center" vertical="center"/>
      <protection locked="0"/>
    </xf>
    <xf numFmtId="49" fontId="3" fillId="0" borderId="1" xfId="38" applyNumberFormat="1" applyFont="1" applyFill="1" applyBorder="1" applyAlignment="1" applyProtection="1">
      <alignment horizontal="center" vertical="center"/>
      <protection locked="0"/>
    </xf>
    <xf numFmtId="0" fontId="8" fillId="0" borderId="0" xfId="0" applyFont="1" applyBorder="1" applyAlignment="1">
      <alignment vertical="center" wrapText="1"/>
    </xf>
    <xf numFmtId="0" fontId="8" fillId="0" borderId="0" xfId="2" applyFont="1" applyFill="1" applyBorder="1" applyAlignment="1" applyProtection="1">
      <alignment horizontal="left" vertical="center"/>
    </xf>
    <xf numFmtId="0" fontId="7" fillId="0" borderId="0" xfId="39" applyFont="1" applyFill="1" applyAlignment="1">
      <alignment horizontal="left" vertical="top"/>
    </xf>
    <xf numFmtId="0" fontId="7" fillId="0" borderId="16" xfId="39" applyFont="1" applyFill="1" applyBorder="1" applyAlignment="1">
      <alignment horizontal="left" vertical="top"/>
    </xf>
    <xf numFmtId="0" fontId="7" fillId="0" borderId="4" xfId="39" applyFont="1" applyFill="1" applyBorder="1" applyAlignment="1">
      <alignment horizontal="left" vertical="top"/>
    </xf>
    <xf numFmtId="0" fontId="7" fillId="0" borderId="17" xfId="39" applyFont="1" applyFill="1" applyBorder="1" applyAlignment="1">
      <alignment horizontal="left" vertical="top"/>
    </xf>
    <xf numFmtId="171" fontId="3" fillId="2" borderId="2" xfId="0" applyNumberFormat="1" applyFont="1" applyFill="1" applyBorder="1" applyAlignment="1">
      <alignment horizontal="right" vertical="center"/>
    </xf>
    <xf numFmtId="171" fontId="6" fillId="2" borderId="0" xfId="0" applyNumberFormat="1" applyFont="1" applyFill="1" applyBorder="1" applyAlignment="1">
      <alignment horizontal="right" vertical="center"/>
    </xf>
    <xf numFmtId="171" fontId="6" fillId="2" borderId="1" xfId="0" applyNumberFormat="1" applyFont="1" applyFill="1" applyBorder="1" applyAlignment="1">
      <alignment horizontal="right" vertical="center"/>
    </xf>
    <xf numFmtId="171" fontId="6" fillId="0" borderId="0" xfId="0" applyNumberFormat="1" applyFont="1" applyFill="1" applyBorder="1" applyAlignment="1">
      <alignment horizontal="right"/>
    </xf>
    <xf numFmtId="171" fontId="5" fillId="0" borderId="0" xfId="0" applyNumberFormat="1" applyFont="1" applyFill="1" applyBorder="1" applyAlignment="1">
      <alignment horizontal="right"/>
    </xf>
    <xf numFmtId="171" fontId="6" fillId="0" borderId="1" xfId="0" applyNumberFormat="1" applyFont="1" applyFill="1" applyBorder="1" applyAlignment="1">
      <alignment horizontal="right"/>
    </xf>
    <xf numFmtId="171" fontId="5" fillId="0" borderId="1" xfId="0" applyNumberFormat="1" applyFont="1" applyFill="1" applyBorder="1" applyAlignment="1">
      <alignment horizontal="right"/>
    </xf>
    <xf numFmtId="172" fontId="5" fillId="0" borderId="0" xfId="1" applyNumberFormat="1" applyFont="1" applyFill="1" applyBorder="1" applyAlignment="1">
      <alignment horizontal="right"/>
    </xf>
    <xf numFmtId="172" fontId="5" fillId="0" borderId="1" xfId="1" applyNumberFormat="1" applyFont="1" applyFill="1" applyBorder="1" applyAlignment="1">
      <alignment horizontal="right"/>
    </xf>
    <xf numFmtId="172" fontId="6" fillId="0" borderId="0" xfId="0" applyNumberFormat="1" applyFont="1" applyFill="1" applyBorder="1" applyAlignment="1">
      <alignment horizontal="right"/>
    </xf>
    <xf numFmtId="172" fontId="6" fillId="0" borderId="1" xfId="0" applyNumberFormat="1" applyFont="1" applyFill="1" applyBorder="1" applyAlignment="1">
      <alignment horizontal="right"/>
    </xf>
    <xf numFmtId="171" fontId="6" fillId="0" borderId="0" xfId="0" applyNumberFormat="1" applyFont="1" applyFill="1" applyAlignment="1">
      <alignment horizontal="right" vertical="center"/>
    </xf>
    <xf numFmtId="172" fontId="6" fillId="0" borderId="0" xfId="0" applyNumberFormat="1" applyFont="1" applyFill="1" applyAlignment="1">
      <alignment horizontal="right" vertical="center"/>
    </xf>
    <xf numFmtId="172" fontId="6" fillId="0" borderId="1" xfId="0" applyNumberFormat="1" applyFont="1" applyFill="1" applyBorder="1" applyAlignment="1">
      <alignment horizontal="right" vertical="center"/>
    </xf>
    <xf numFmtId="171" fontId="6" fillId="2" borderId="3" xfId="0" applyNumberFormat="1" applyFont="1" applyFill="1" applyBorder="1" applyAlignment="1">
      <alignment horizontal="right" vertical="center" readingOrder="1"/>
    </xf>
    <xf numFmtId="171" fontId="6" fillId="2" borderId="3" xfId="0" applyNumberFormat="1" applyFont="1" applyFill="1" applyBorder="1" applyAlignment="1">
      <alignment horizontal="right" vertical="center"/>
    </xf>
    <xf numFmtId="171" fontId="3" fillId="2" borderId="0" xfId="0" applyNumberFormat="1" applyFont="1" applyFill="1" applyBorder="1" applyAlignment="1">
      <alignment horizontal="right" vertical="center"/>
    </xf>
    <xf numFmtId="171" fontId="4" fillId="2" borderId="2" xfId="0" applyNumberFormat="1" applyFont="1" applyFill="1" applyBorder="1" applyAlignment="1">
      <alignment horizontal="right" vertical="center"/>
    </xf>
    <xf numFmtId="171" fontId="5" fillId="2" borderId="0" xfId="0" applyNumberFormat="1" applyFont="1" applyFill="1" applyBorder="1" applyAlignment="1">
      <alignment horizontal="right" vertical="center"/>
    </xf>
    <xf numFmtId="171" fontId="5" fillId="2" borderId="1" xfId="0" applyNumberFormat="1" applyFont="1" applyFill="1" applyBorder="1" applyAlignment="1">
      <alignment horizontal="right" vertical="center"/>
    </xf>
    <xf numFmtId="171" fontId="3" fillId="5" borderId="0" xfId="0" applyNumberFormat="1" applyFont="1" applyFill="1" applyBorder="1" applyAlignment="1">
      <alignment horizontal="right" vertical="center"/>
    </xf>
    <xf numFmtId="171" fontId="3" fillId="2" borderId="1" xfId="0" applyNumberFormat="1" applyFont="1" applyFill="1" applyBorder="1" applyAlignment="1">
      <alignment horizontal="right" vertical="center"/>
    </xf>
    <xf numFmtId="171" fontId="4" fillId="2" borderId="0" xfId="0" applyNumberFormat="1" applyFont="1" applyFill="1" applyBorder="1" applyAlignment="1">
      <alignment horizontal="right" vertical="center"/>
    </xf>
    <xf numFmtId="172" fontId="4" fillId="0" borderId="0" xfId="0" applyNumberFormat="1" applyFont="1"/>
    <xf numFmtId="172" fontId="3" fillId="0" borderId="0" xfId="0" applyNumberFormat="1" applyFont="1"/>
    <xf numFmtId="172" fontId="5" fillId="0" borderId="0" xfId="0" applyNumberFormat="1" applyFont="1" applyBorder="1"/>
    <xf numFmtId="172" fontId="5" fillId="0" borderId="1" xfId="0" applyNumberFormat="1" applyFont="1" applyBorder="1"/>
    <xf numFmtId="172" fontId="5" fillId="0" borderId="2" xfId="0" applyNumberFormat="1" applyFont="1" applyFill="1" applyBorder="1" applyAlignment="1">
      <alignment horizontal="right"/>
    </xf>
    <xf numFmtId="172" fontId="5" fillId="0" borderId="0" xfId="0" applyNumberFormat="1" applyFont="1" applyFill="1" applyBorder="1" applyAlignment="1">
      <alignment horizontal="right"/>
    </xf>
    <xf numFmtId="172" fontId="5" fillId="0" borderId="1" xfId="0" applyNumberFormat="1" applyFont="1" applyFill="1" applyBorder="1" applyAlignment="1">
      <alignment horizontal="right"/>
    </xf>
    <xf numFmtId="172" fontId="6" fillId="0" borderId="0" xfId="2" applyNumberFormat="1" applyFont="1" applyFill="1" applyBorder="1" applyAlignment="1" applyProtection="1">
      <alignment horizontal="right" vertical="center" wrapText="1"/>
      <protection locked="0"/>
    </xf>
    <xf numFmtId="172" fontId="6" fillId="0" borderId="1" xfId="2" applyNumberFormat="1" applyFont="1" applyFill="1" applyBorder="1" applyAlignment="1" applyProtection="1">
      <alignment horizontal="right" vertical="center" wrapText="1"/>
      <protection locked="0"/>
    </xf>
    <xf numFmtId="171" fontId="5" fillId="2" borderId="2" xfId="0" applyNumberFormat="1" applyFont="1" applyFill="1" applyBorder="1" applyAlignment="1">
      <alignment horizontal="right" vertical="center"/>
    </xf>
    <xf numFmtId="171" fontId="6" fillId="0" borderId="0" xfId="38" applyNumberFormat="1" applyFont="1" applyFill="1" applyBorder="1" applyAlignment="1" applyProtection="1">
      <alignment horizontal="right" vertical="center" wrapText="1"/>
      <protection locked="0"/>
    </xf>
    <xf numFmtId="171" fontId="6" fillId="0" borderId="1" xfId="38" applyNumberFormat="1" applyFont="1" applyFill="1" applyBorder="1" applyAlignment="1" applyProtection="1">
      <alignment horizontal="right" vertical="center" wrapText="1"/>
      <protection locked="0"/>
    </xf>
    <xf numFmtId="171" fontId="5" fillId="6" borderId="0" xfId="0" applyNumberFormat="1" applyFont="1" applyFill="1" applyBorder="1" applyAlignment="1">
      <alignment horizontal="right" vertical="center"/>
    </xf>
    <xf numFmtId="171" fontId="5" fillId="0" borderId="0" xfId="0" applyNumberFormat="1" applyFont="1" applyBorder="1" applyAlignment="1">
      <alignment horizontal="right" vertical="center"/>
    </xf>
    <xf numFmtId="171" fontId="5" fillId="0" borderId="0" xfId="0" applyNumberFormat="1" applyFont="1" applyBorder="1" applyAlignment="1">
      <alignment vertical="center"/>
    </xf>
    <xf numFmtId="171" fontId="5" fillId="0" borderId="0" xfId="0" applyNumberFormat="1" applyFont="1" applyBorder="1" applyAlignment="1">
      <alignment vertical="center" wrapText="1"/>
    </xf>
    <xf numFmtId="172" fontId="5" fillId="0" borderId="0" xfId="0" applyNumberFormat="1" applyFont="1" applyBorder="1" applyAlignment="1">
      <alignment horizontal="right" vertical="center"/>
    </xf>
    <xf numFmtId="171" fontId="5" fillId="0" borderId="0" xfId="0" applyNumberFormat="1" applyFont="1" applyBorder="1" applyAlignment="1">
      <alignment horizontal="left" vertical="center" wrapText="1"/>
    </xf>
    <xf numFmtId="171" fontId="5" fillId="0" borderId="1" xfId="0" applyNumberFormat="1" applyFont="1" applyBorder="1" applyAlignment="1">
      <alignment vertical="center"/>
    </xf>
    <xf numFmtId="171" fontId="5" fillId="0" borderId="1" xfId="0" applyNumberFormat="1" applyFont="1" applyBorder="1" applyAlignment="1">
      <alignment horizontal="right" vertical="center"/>
    </xf>
    <xf numFmtId="172" fontId="5" fillId="0" borderId="1" xfId="0" applyNumberFormat="1" applyFont="1" applyBorder="1" applyAlignment="1">
      <alignment horizontal="right" vertical="center"/>
    </xf>
    <xf numFmtId="171" fontId="4" fillId="2" borderId="2" xfId="0" applyNumberFormat="1" applyFont="1" applyFill="1" applyBorder="1" applyAlignment="1">
      <alignment horizontal="right"/>
    </xf>
    <xf numFmtId="172" fontId="3" fillId="0" borderId="2" xfId="0" applyNumberFormat="1" applyFont="1" applyFill="1" applyBorder="1" applyAlignment="1">
      <alignment horizontal="right"/>
    </xf>
    <xf numFmtId="171" fontId="6" fillId="0" borderId="0" xfId="38" applyNumberFormat="1" applyFont="1" applyFill="1" applyBorder="1" applyAlignment="1" applyProtection="1">
      <alignment horizontal="right" vertical="center"/>
      <protection locked="0"/>
    </xf>
    <xf numFmtId="171" fontId="6" fillId="0" borderId="1" xfId="38" applyNumberFormat="1" applyFont="1" applyFill="1" applyBorder="1" applyAlignment="1" applyProtection="1">
      <alignment horizontal="right" vertical="center"/>
      <protection locked="0"/>
    </xf>
    <xf numFmtId="172" fontId="5" fillId="0" borderId="1" xfId="1" applyNumberFormat="1" applyFont="1" applyBorder="1"/>
    <xf numFmtId="172" fontId="5" fillId="0" borderId="0" xfId="1" applyNumberFormat="1" applyFont="1" applyBorder="1"/>
    <xf numFmtId="172" fontId="5" fillId="0" borderId="0" xfId="0" applyNumberFormat="1" applyFont="1"/>
    <xf numFmtId="171" fontId="4" fillId="5" borderId="0" xfId="0" applyNumberFormat="1" applyFont="1" applyFill="1" applyBorder="1" applyAlignment="1">
      <alignment horizontal="right" vertical="center"/>
    </xf>
    <xf numFmtId="172" fontId="4" fillId="5" borderId="0" xfId="0" applyNumberFormat="1" applyFont="1" applyFill="1" applyAlignment="1">
      <alignment vertical="center"/>
    </xf>
    <xf numFmtId="172" fontId="5" fillId="0" borderId="0" xfId="0" applyNumberFormat="1" applyFont="1" applyFill="1" applyBorder="1" applyAlignment="1">
      <alignment vertical="center"/>
    </xf>
    <xf numFmtId="172" fontId="5" fillId="0" borderId="0" xfId="0" applyNumberFormat="1" applyFont="1" applyFill="1" applyAlignment="1">
      <alignment vertical="center"/>
    </xf>
    <xf numFmtId="172" fontId="5" fillId="0" borderId="0" xfId="0" applyNumberFormat="1" applyFont="1" applyAlignment="1">
      <alignment vertical="center"/>
    </xf>
    <xf numFmtId="172" fontId="5" fillId="0" borderId="0" xfId="0" applyNumberFormat="1" applyFont="1" applyBorder="1" applyAlignment="1">
      <alignment vertical="center"/>
    </xf>
    <xf numFmtId="172" fontId="5" fillId="0" borderId="1" xfId="0" applyNumberFormat="1" applyFont="1" applyBorder="1" applyAlignment="1">
      <alignment vertical="center"/>
    </xf>
    <xf numFmtId="171" fontId="18" fillId="0" borderId="0" xfId="0" applyNumberFormat="1" applyFont="1" applyFill="1" applyBorder="1" applyAlignment="1">
      <alignment horizontal="right" vertical="center"/>
    </xf>
    <xf numFmtId="171" fontId="18" fillId="0" borderId="1" xfId="0" applyNumberFormat="1" applyFont="1" applyFill="1" applyBorder="1" applyAlignment="1">
      <alignment horizontal="right" vertical="center"/>
    </xf>
    <xf numFmtId="172" fontId="18" fillId="0" borderId="0" xfId="0" applyNumberFormat="1" applyFont="1" applyFill="1" applyBorder="1" applyAlignment="1">
      <alignment horizontal="right" vertical="center"/>
    </xf>
    <xf numFmtId="172" fontId="18" fillId="0" borderId="1" xfId="0" applyNumberFormat="1" applyFont="1" applyFill="1" applyBorder="1" applyAlignment="1">
      <alignment horizontal="right" vertical="center"/>
    </xf>
    <xf numFmtId="171" fontId="3" fillId="5" borderId="0" xfId="0" applyNumberFormat="1" applyFont="1" applyFill="1" applyBorder="1" applyAlignment="1">
      <alignment horizontal="right"/>
    </xf>
    <xf numFmtId="171" fontId="5" fillId="0" borderId="0" xfId="0" applyNumberFormat="1" applyFont="1" applyFill="1" applyBorder="1" applyAlignment="1"/>
    <xf numFmtId="171" fontId="5" fillId="0" borderId="0" xfId="0" applyNumberFormat="1" applyFont="1" applyFill="1" applyBorder="1" applyAlignment="1">
      <alignment horizontal="right" vertical="center"/>
    </xf>
    <xf numFmtId="171" fontId="4" fillId="5" borderId="0" xfId="0" applyNumberFormat="1" applyFont="1" applyFill="1" applyBorder="1" applyAlignment="1">
      <alignment horizontal="right"/>
    </xf>
    <xf numFmtId="171" fontId="6" fillId="3" borderId="2" xfId="0" applyNumberFormat="1" applyFont="1" applyFill="1" applyBorder="1" applyAlignment="1">
      <alignment horizontal="right"/>
    </xf>
    <xf numFmtId="171" fontId="6" fillId="3" borderId="0" xfId="0" applyNumberFormat="1" applyFont="1" applyFill="1" applyBorder="1"/>
    <xf numFmtId="171" fontId="6" fillId="3" borderId="0" xfId="0" applyNumberFormat="1" applyFont="1" applyFill="1" applyBorder="1" applyAlignment="1">
      <alignment horizontal="right"/>
    </xf>
    <xf numFmtId="171" fontId="6" fillId="0" borderId="0" xfId="0" applyNumberFormat="1" applyFont="1" applyBorder="1" applyAlignment="1">
      <alignment horizontal="right"/>
    </xf>
    <xf numFmtId="171" fontId="5" fillId="2" borderId="0" xfId="0" applyNumberFormat="1" applyFont="1" applyFill="1" applyBorder="1" applyAlignment="1">
      <alignment horizontal="right"/>
    </xf>
    <xf numFmtId="171" fontId="6" fillId="2" borderId="0" xfId="0" applyNumberFormat="1" applyFont="1" applyFill="1" applyBorder="1" applyAlignment="1">
      <alignment horizontal="right"/>
    </xf>
    <xf numFmtId="171" fontId="6" fillId="2" borderId="1" xfId="0" applyNumberFormat="1" applyFont="1" applyFill="1" applyBorder="1" applyAlignment="1">
      <alignment horizontal="right"/>
    </xf>
    <xf numFmtId="172" fontId="5" fillId="0" borderId="2" xfId="1" applyNumberFormat="1" applyFont="1" applyBorder="1" applyAlignment="1">
      <alignment horizontal="right"/>
    </xf>
    <xf numFmtId="172" fontId="5" fillId="0" borderId="0" xfId="1" applyNumberFormat="1" applyFont="1" applyBorder="1" applyAlignment="1">
      <alignment horizontal="right"/>
    </xf>
    <xf numFmtId="172" fontId="5" fillId="0" borderId="1" xfId="1" applyNumberFormat="1" applyFont="1" applyBorder="1" applyAlignment="1">
      <alignment horizontal="right"/>
    </xf>
    <xf numFmtId="172" fontId="5" fillId="0" borderId="2" xfId="1" applyNumberFormat="1" applyFont="1" applyBorder="1" applyAlignment="1">
      <alignment horizontal="right" vertical="center"/>
    </xf>
    <xf numFmtId="172" fontId="5" fillId="0" borderId="0" xfId="1" applyNumberFormat="1" applyFont="1" applyBorder="1" applyAlignment="1">
      <alignment horizontal="right" vertical="center"/>
    </xf>
    <xf numFmtId="171" fontId="6" fillId="0" borderId="0" xfId="0" applyNumberFormat="1" applyFont="1" applyFill="1" applyBorder="1" applyAlignment="1">
      <alignment vertical="center" wrapText="1"/>
    </xf>
    <xf numFmtId="171" fontId="6" fillId="0" borderId="0" xfId="1" applyNumberFormat="1" applyFont="1" applyFill="1" applyBorder="1" applyAlignment="1">
      <alignment horizontal="right" vertical="center" wrapText="1"/>
    </xf>
    <xf numFmtId="172" fontId="6" fillId="0" borderId="1" xfId="0" applyNumberFormat="1" applyFont="1" applyFill="1" applyBorder="1" applyAlignment="1">
      <alignment vertical="center" wrapText="1"/>
    </xf>
    <xf numFmtId="172" fontId="6" fillId="0" borderId="1" xfId="1" applyNumberFormat="1" applyFont="1" applyFill="1" applyBorder="1" applyAlignment="1">
      <alignment horizontal="right" vertical="center" wrapText="1"/>
    </xf>
    <xf numFmtId="171" fontId="4" fillId="0" borderId="0" xfId="0" applyNumberFormat="1" applyFont="1" applyBorder="1" applyAlignment="1">
      <alignment vertical="center"/>
    </xf>
    <xf numFmtId="0" fontId="5" fillId="0" borderId="0" xfId="0" applyFont="1" applyBorder="1" applyAlignment="1">
      <alignment horizontal="left" wrapText="1" indent="2"/>
    </xf>
    <xf numFmtId="0" fontId="5" fillId="0" borderId="1" xfId="0" applyFont="1" applyBorder="1" applyAlignment="1">
      <alignment wrapText="1"/>
    </xf>
    <xf numFmtId="172" fontId="4" fillId="0" borderId="0" xfId="1" applyNumberFormat="1" applyFont="1" applyBorder="1"/>
    <xf numFmtId="171" fontId="4" fillId="5" borderId="0" xfId="0" applyNumberFormat="1" applyFont="1" applyFill="1" applyBorder="1" applyAlignment="1">
      <alignment vertical="center"/>
    </xf>
    <xf numFmtId="0" fontId="4" fillId="0" borderId="0" xfId="0" applyFont="1" applyFill="1" applyBorder="1" applyAlignment="1">
      <alignment vertical="center"/>
    </xf>
    <xf numFmtId="0" fontId="4" fillId="0" borderId="0" xfId="0" applyFont="1" applyFill="1" applyBorder="1" applyAlignment="1">
      <alignment vertical="center" wrapText="1"/>
    </xf>
    <xf numFmtId="0" fontId="6" fillId="0" borderId="0" xfId="0" applyFont="1" applyFill="1" applyBorder="1" applyAlignment="1">
      <alignment horizontal="left"/>
    </xf>
    <xf numFmtId="0" fontId="0" fillId="0" borderId="0" xfId="0" applyFill="1" applyBorder="1" applyAlignment="1"/>
    <xf numFmtId="0" fontId="6" fillId="0" borderId="1" xfId="0" applyFont="1" applyFill="1" applyBorder="1" applyAlignment="1"/>
    <xf numFmtId="0" fontId="3" fillId="0" borderId="1" xfId="0" applyFont="1" applyFill="1" applyBorder="1" applyAlignment="1"/>
    <xf numFmtId="0" fontId="3" fillId="0" borderId="3"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171" fontId="3" fillId="0" borderId="0" xfId="0" applyNumberFormat="1" applyFont="1" applyFill="1" applyBorder="1" applyAlignment="1">
      <alignment horizontal="right"/>
    </xf>
    <xf numFmtId="171" fontId="3" fillId="0" borderId="0" xfId="0" applyNumberFormat="1" applyFont="1" applyFill="1" applyBorder="1" applyAlignment="1" applyProtection="1">
      <alignment horizontal="right"/>
    </xf>
    <xf numFmtId="171" fontId="3" fillId="0" borderId="0" xfId="2" applyNumberFormat="1" applyFont="1" applyFill="1" applyBorder="1" applyAlignment="1" applyProtection="1">
      <alignment horizontal="right"/>
    </xf>
    <xf numFmtId="0" fontId="6" fillId="0" borderId="0" xfId="0" applyFont="1" applyFill="1" applyBorder="1" applyAlignment="1" applyProtection="1">
      <alignment horizontal="left" vertical="center"/>
    </xf>
    <xf numFmtId="0" fontId="6" fillId="0" borderId="0" xfId="0" applyFont="1" applyFill="1" applyBorder="1" applyAlignment="1">
      <alignment horizontal="left" vertical="center"/>
    </xf>
    <xf numFmtId="171" fontId="6" fillId="0" borderId="0" xfId="0" applyNumberFormat="1" applyFont="1" applyFill="1" applyBorder="1" applyAlignment="1" applyProtection="1">
      <alignment horizontal="right"/>
    </xf>
    <xf numFmtId="171" fontId="6" fillId="0" borderId="0" xfId="2" applyNumberFormat="1" applyFont="1" applyFill="1" applyBorder="1" applyAlignment="1" applyProtection="1">
      <alignment horizontal="right"/>
    </xf>
    <xf numFmtId="0" fontId="6" fillId="0" borderId="0" xfId="0" applyFont="1" applyFill="1" applyBorder="1" applyAlignment="1">
      <alignment vertical="center"/>
    </xf>
    <xf numFmtId="0" fontId="6" fillId="0" borderId="0" xfId="2" applyFont="1" applyFill="1" applyBorder="1" applyAlignment="1" applyProtection="1">
      <alignment vertical="center"/>
    </xf>
    <xf numFmtId="0" fontId="6" fillId="0" borderId="0" xfId="0" applyFont="1" applyFill="1" applyBorder="1" applyAlignment="1" applyProtection="1">
      <alignment vertical="center"/>
    </xf>
    <xf numFmtId="0" fontId="6" fillId="0" borderId="1" xfId="2" applyFont="1" applyFill="1" applyBorder="1" applyAlignment="1" applyProtection="1">
      <alignment horizontal="left" vertical="center"/>
    </xf>
    <xf numFmtId="0" fontId="6" fillId="0" borderId="1" xfId="0" applyFont="1" applyFill="1" applyBorder="1" applyAlignment="1" applyProtection="1">
      <alignment horizontal="left" vertical="center"/>
    </xf>
    <xf numFmtId="0" fontId="6" fillId="0" borderId="1" xfId="0" applyFont="1" applyFill="1" applyBorder="1" applyAlignment="1">
      <alignment horizontal="left" vertical="center"/>
    </xf>
    <xf numFmtId="171" fontId="6" fillId="0" borderId="1" xfId="0" applyNumberFormat="1" applyFont="1" applyFill="1" applyBorder="1" applyAlignment="1" applyProtection="1">
      <alignment horizontal="right"/>
    </xf>
    <xf numFmtId="171" fontId="6" fillId="0" borderId="1" xfId="2" applyNumberFormat="1" applyFont="1" applyFill="1" applyBorder="1" applyAlignment="1" applyProtection="1">
      <alignment horizontal="right"/>
    </xf>
    <xf numFmtId="0" fontId="8" fillId="0" borderId="0" xfId="2" applyFont="1" applyBorder="1" applyAlignment="1" applyProtection="1">
      <alignment wrapText="1"/>
    </xf>
    <xf numFmtId="0" fontId="3" fillId="0" borderId="3" xfId="0" applyFont="1" applyFill="1" applyBorder="1" applyAlignment="1" applyProtection="1">
      <alignment horizontal="left" vertical="center" wrapText="1"/>
    </xf>
    <xf numFmtId="0" fontId="3" fillId="0" borderId="0" xfId="0" applyFont="1" applyFill="1" applyBorder="1" applyAlignment="1">
      <alignment horizontal="right" vertical="center"/>
    </xf>
    <xf numFmtId="0" fontId="3" fillId="0" borderId="0" xfId="2" applyFont="1" applyFill="1" applyBorder="1" applyAlignment="1" applyProtection="1">
      <alignment horizontal="right" vertical="center"/>
    </xf>
    <xf numFmtId="0" fontId="6" fillId="0" borderId="0" xfId="0" applyFont="1" applyFill="1" applyBorder="1" applyAlignment="1" applyProtection="1">
      <alignment horizontal="right" vertical="center"/>
    </xf>
    <xf numFmtId="0" fontId="0" fillId="0" borderId="0" xfId="0" applyFill="1" applyBorder="1" applyAlignment="1">
      <alignment horizontal="right"/>
    </xf>
    <xf numFmtId="0" fontId="7" fillId="0" borderId="0" xfId="37" applyFont="1" applyAlignment="1">
      <alignment horizontal="left" vertical="top"/>
    </xf>
    <xf numFmtId="0" fontId="7" fillId="0" borderId="0" xfId="37" applyFont="1" applyAlignment="1">
      <alignment horizontal="left"/>
    </xf>
    <xf numFmtId="0" fontId="9" fillId="0" borderId="0" xfId="37" applyFont="1" applyAlignment="1">
      <alignment horizontal="left"/>
    </xf>
    <xf numFmtId="0" fontId="26" fillId="2" borderId="35" xfId="37" applyFont="1" applyFill="1" applyBorder="1" applyAlignment="1">
      <alignment horizontal="left"/>
    </xf>
    <xf numFmtId="0" fontId="26" fillId="2" borderId="1" xfId="37" applyFont="1" applyFill="1" applyBorder="1" applyAlignment="1">
      <alignment horizontal="left"/>
    </xf>
    <xf numFmtId="0" fontId="7" fillId="2" borderId="4" xfId="37" applyFont="1" applyFill="1" applyBorder="1" applyAlignment="1">
      <alignment horizontal="left" vertical="top"/>
    </xf>
    <xf numFmtId="15" fontId="7" fillId="2" borderId="4" xfId="37" applyNumberFormat="1" applyFont="1" applyFill="1" applyBorder="1" applyAlignment="1">
      <alignment horizontal="left" vertical="top"/>
    </xf>
    <xf numFmtId="4" fontId="7" fillId="0" borderId="0" xfId="37" applyNumberFormat="1" applyFont="1" applyAlignment="1">
      <alignment horizontal="left"/>
    </xf>
    <xf numFmtId="0" fontId="4" fillId="0" borderId="0" xfId="2" applyFont="1" applyFill="1"/>
    <xf numFmtId="0" fontId="6" fillId="0" borderId="0" xfId="36" applyFont="1" applyBorder="1"/>
    <xf numFmtId="0" fontId="9" fillId="0" borderId="0" xfId="2" applyFont="1" applyAlignment="1">
      <alignment vertical="center"/>
    </xf>
    <xf numFmtId="0" fontId="9" fillId="0" borderId="0" xfId="2" applyFont="1" applyFill="1"/>
    <xf numFmtId="0" fontId="5" fillId="0" borderId="0" xfId="2" applyFont="1"/>
    <xf numFmtId="0" fontId="3" fillId="0" borderId="0" xfId="2" applyFont="1" applyAlignment="1">
      <alignment vertical="center"/>
    </xf>
    <xf numFmtId="0" fontId="8" fillId="0" borderId="0" xfId="36" applyFont="1" applyBorder="1"/>
    <xf numFmtId="0" fontId="3" fillId="0" borderId="3" xfId="36" applyFont="1" applyFill="1" applyBorder="1" applyAlignment="1">
      <alignment horizontal="left" vertical="center" wrapText="1"/>
    </xf>
    <xf numFmtId="0" fontId="3" fillId="0" borderId="3" xfId="36" applyFont="1" applyFill="1" applyBorder="1" applyAlignment="1">
      <alignment horizontal="center" vertical="center"/>
    </xf>
    <xf numFmtId="0" fontId="6" fillId="0" borderId="0" xfId="36" applyFont="1" applyBorder="1" applyAlignment="1">
      <alignment horizontal="left" vertical="center"/>
    </xf>
    <xf numFmtId="0" fontId="6" fillId="0" borderId="0" xfId="36" applyFont="1" applyBorder="1" applyAlignment="1">
      <alignment horizontal="left"/>
    </xf>
    <xf numFmtId="0" fontId="6" fillId="0" borderId="0" xfId="36" applyFont="1" applyFill="1" applyBorder="1" applyAlignment="1">
      <alignment horizontal="left"/>
    </xf>
    <xf numFmtId="0" fontId="6" fillId="0" borderId="0" xfId="36" applyFont="1" applyFill="1" applyBorder="1"/>
    <xf numFmtId="0" fontId="3" fillId="0" borderId="0" xfId="36" applyFont="1" applyFill="1" applyBorder="1"/>
    <xf numFmtId="0" fontId="3" fillId="0" borderId="0" xfId="36" applyFont="1" applyFill="1" applyBorder="1" applyAlignment="1">
      <alignment horizontal="left"/>
    </xf>
    <xf numFmtId="0" fontId="6" fillId="0" borderId="0" xfId="36" applyFont="1" applyFill="1" applyBorder="1" applyAlignment="1">
      <alignment horizontal="center"/>
    </xf>
    <xf numFmtId="0" fontId="6" fillId="0" borderId="0" xfId="36" applyFont="1" applyFill="1" applyBorder="1" applyAlignment="1">
      <alignment horizontal="left" vertical="center"/>
    </xf>
    <xf numFmtId="171" fontId="6" fillId="0" borderId="0" xfId="36" applyNumberFormat="1" applyFont="1" applyBorder="1" applyAlignment="1">
      <alignment horizontal="right"/>
    </xf>
    <xf numFmtId="171" fontId="6" fillId="0" borderId="1" xfId="36" applyNumberFormat="1" applyFont="1" applyBorder="1" applyAlignment="1">
      <alignment horizontal="right"/>
    </xf>
    <xf numFmtId="0" fontId="3" fillId="0" borderId="0" xfId="36" applyFont="1" applyBorder="1" applyAlignment="1">
      <alignment horizontal="left" vertical="center"/>
    </xf>
    <xf numFmtId="0" fontId="6" fillId="0" borderId="1" xfId="36" applyFont="1" applyBorder="1" applyAlignment="1">
      <alignment horizontal="left" vertical="center"/>
    </xf>
    <xf numFmtId="171" fontId="3" fillId="0" borderId="0" xfId="36" applyNumberFormat="1" applyFont="1" applyBorder="1" applyAlignment="1">
      <alignment horizontal="right" vertical="center"/>
    </xf>
    <xf numFmtId="0" fontId="3" fillId="0" borderId="0" xfId="36" applyFont="1" applyBorder="1"/>
    <xf numFmtId="0" fontId="49" fillId="0" borderId="0" xfId="0" applyFont="1" applyAlignment="1">
      <alignment vertical="center"/>
    </xf>
    <xf numFmtId="0" fontId="9" fillId="0" borderId="0" xfId="0" applyFont="1" applyAlignment="1">
      <alignment horizontal="left"/>
    </xf>
    <xf numFmtId="0" fontId="3" fillId="0" borderId="0" xfId="0" applyFont="1" applyFill="1" applyBorder="1" applyAlignment="1">
      <alignment horizontal="center"/>
    </xf>
    <xf numFmtId="0" fontId="5" fillId="0" borderId="0" xfId="0" applyFont="1" applyAlignment="1">
      <alignment horizontal="left" wrapText="1"/>
    </xf>
    <xf numFmtId="169" fontId="3" fillId="0" borderId="2" xfId="38" applyNumberFormat="1" applyFont="1" applyFill="1" applyBorder="1" applyAlignment="1" applyProtection="1">
      <alignment horizontal="center" vertical="center" wrapText="1"/>
    </xf>
    <xf numFmtId="0" fontId="6" fillId="0" borderId="0" xfId="2" applyFont="1" applyFill="1" applyBorder="1" applyAlignment="1" applyProtection="1">
      <alignment horizontal="left" vertical="center" wrapText="1"/>
    </xf>
    <xf numFmtId="0" fontId="7" fillId="0" borderId="4" xfId="39" applyFont="1" applyFill="1" applyBorder="1" applyAlignment="1">
      <alignment horizontal="left" vertical="top"/>
    </xf>
    <xf numFmtId="0" fontId="7" fillId="0" borderId="16" xfId="39" applyFont="1" applyFill="1" applyBorder="1" applyAlignment="1">
      <alignment horizontal="left" vertical="top"/>
    </xf>
    <xf numFmtId="0" fontId="7" fillId="0" borderId="17" xfId="39" applyFont="1" applyFill="1" applyBorder="1" applyAlignment="1">
      <alignment horizontal="left" vertical="top"/>
    </xf>
    <xf numFmtId="0" fontId="7" fillId="0" borderId="0" xfId="39" applyFont="1" applyFill="1" applyAlignment="1">
      <alignment horizontal="left" vertical="top"/>
    </xf>
    <xf numFmtId="0" fontId="6" fillId="0" borderId="0" xfId="2" applyFont="1" applyFill="1" applyBorder="1" applyAlignment="1" applyProtection="1">
      <alignment horizontal="left" vertical="center"/>
    </xf>
    <xf numFmtId="0" fontId="4" fillId="0" borderId="3" xfId="0" applyFont="1" applyBorder="1" applyAlignment="1">
      <alignment horizontal="center" vertical="center"/>
    </xf>
    <xf numFmtId="0" fontId="5" fillId="0" borderId="0" xfId="0" applyFont="1" applyBorder="1" applyAlignment="1">
      <alignment horizontal="left" vertical="center" wrapText="1"/>
    </xf>
    <xf numFmtId="0" fontId="5" fillId="0" borderId="0" xfId="0" applyFont="1" applyAlignment="1">
      <alignment horizontal="left" wrapText="1"/>
    </xf>
    <xf numFmtId="0" fontId="29" fillId="0" borderId="0" xfId="0" applyFont="1" applyAlignment="1">
      <alignment vertical="center"/>
    </xf>
    <xf numFmtId="0" fontId="29" fillId="0" borderId="0" xfId="0" applyFont="1"/>
    <xf numFmtId="0" fontId="6" fillId="0" borderId="0" xfId="0" applyFont="1" applyFill="1" applyAlignment="1"/>
    <xf numFmtId="0" fontId="5" fillId="0" borderId="0" xfId="0" applyFont="1" applyAlignment="1"/>
    <xf numFmtId="0" fontId="31" fillId="0" borderId="0" xfId="0" applyFont="1" applyFill="1" applyAlignment="1"/>
    <xf numFmtId="0" fontId="31" fillId="0" borderId="0" xfId="0" applyFont="1" applyFill="1"/>
    <xf numFmtId="0" fontId="5" fillId="0" borderId="0" xfId="0" applyFont="1" applyFill="1" applyAlignment="1"/>
    <xf numFmtId="0" fontId="31" fillId="0" borderId="0" xfId="0" applyFont="1" applyAlignment="1"/>
    <xf numFmtId="0" fontId="31" fillId="0" borderId="0" xfId="0" applyFont="1"/>
    <xf numFmtId="0" fontId="7" fillId="0" borderId="0" xfId="0" applyFont="1" applyFill="1" applyAlignment="1">
      <alignment horizontal="left" vertical="top"/>
    </xf>
    <xf numFmtId="0" fontId="7" fillId="0" borderId="16" xfId="0" applyFont="1" applyFill="1" applyBorder="1" applyAlignment="1">
      <alignment horizontal="left" vertical="top"/>
    </xf>
    <xf numFmtId="0" fontId="7" fillId="0" borderId="4" xfId="0" applyFont="1" applyFill="1" applyBorder="1" applyAlignment="1">
      <alignment horizontal="left" vertical="top"/>
    </xf>
    <xf numFmtId="0" fontId="7" fillId="0" borderId="17" xfId="0" applyFont="1" applyFill="1" applyBorder="1" applyAlignment="1">
      <alignment horizontal="left" vertical="top"/>
    </xf>
    <xf numFmtId="0" fontId="4" fillId="0" borderId="3" xfId="0" applyFont="1" applyBorder="1" applyAlignment="1">
      <alignment horizontal="center" vertical="center"/>
    </xf>
    <xf numFmtId="0" fontId="4" fillId="0" borderId="3" xfId="0" applyFont="1" applyBorder="1" applyAlignment="1">
      <alignment horizontal="center" vertical="center" wrapText="1"/>
    </xf>
    <xf numFmtId="14" fontId="7" fillId="0" borderId="4" xfId="0" applyNumberFormat="1" applyFont="1" applyFill="1" applyBorder="1" applyAlignment="1">
      <alignment horizontal="right" vertical="top" wrapText="1"/>
    </xf>
    <xf numFmtId="0" fontId="7" fillId="0" borderId="4" xfId="0" applyFont="1" applyFill="1" applyBorder="1" applyAlignment="1">
      <alignment horizontal="left" vertical="top"/>
    </xf>
    <xf numFmtId="0" fontId="7" fillId="0" borderId="16" xfId="0" applyFont="1" applyFill="1" applyBorder="1" applyAlignment="1">
      <alignment horizontal="left" vertical="top"/>
    </xf>
    <xf numFmtId="0" fontId="7" fillId="0" borderId="17" xfId="0" applyFont="1" applyFill="1" applyBorder="1" applyAlignment="1">
      <alignment horizontal="left" vertical="top"/>
    </xf>
    <xf numFmtId="0" fontId="7" fillId="0" borderId="0" xfId="0" applyFont="1" applyFill="1" applyAlignment="1">
      <alignment horizontal="left" vertical="top"/>
    </xf>
    <xf numFmtId="0" fontId="7" fillId="0" borderId="0" xfId="0" applyFont="1" applyAlignment="1">
      <alignment horizontal="left" vertical="top"/>
    </xf>
    <xf numFmtId="0" fontId="23" fillId="0" borderId="0" xfId="35" applyAlignment="1"/>
    <xf numFmtId="0" fontId="21" fillId="0" borderId="0" xfId="0" applyFont="1" applyBorder="1" applyAlignment="1">
      <alignment vertical="center" wrapText="1"/>
    </xf>
    <xf numFmtId="171" fontId="6" fillId="0" borderId="0" xfId="0" applyNumberFormat="1" applyFont="1" applyFill="1" applyBorder="1" applyAlignment="1">
      <alignment horizontal="right" vertical="center"/>
    </xf>
    <xf numFmtId="171" fontId="6" fillId="0" borderId="1" xfId="0" applyNumberFormat="1" applyFont="1" applyFill="1" applyBorder="1" applyAlignment="1">
      <alignment horizontal="right" vertical="center"/>
    </xf>
    <xf numFmtId="0" fontId="18" fillId="0" borderId="0" xfId="0" applyFont="1" applyBorder="1" applyAlignment="1">
      <alignment vertical="center"/>
    </xf>
    <xf numFmtId="0" fontId="52" fillId="0" borderId="0" xfId="0" applyFont="1" applyAlignment="1">
      <alignment horizontal="left" vertical="center" readingOrder="1"/>
    </xf>
    <xf numFmtId="0" fontId="7" fillId="0" borderId="4" xfId="0" applyFont="1" applyFill="1" applyBorder="1" applyAlignment="1">
      <alignment horizontal="left"/>
    </xf>
    <xf numFmtId="0" fontId="7" fillId="0" borderId="17" xfId="0" applyFont="1" applyFill="1" applyBorder="1" applyAlignment="1">
      <alignment horizontal="left"/>
    </xf>
    <xf numFmtId="0" fontId="3" fillId="0" borderId="1" xfId="0" applyFont="1" applyFill="1" applyBorder="1" applyAlignment="1">
      <alignment horizontal="left" vertical="center"/>
    </xf>
    <xf numFmtId="0" fontId="4" fillId="0" borderId="2" xfId="0" applyFont="1" applyBorder="1" applyAlignment="1">
      <alignment vertical="center"/>
    </xf>
    <xf numFmtId="0" fontId="23" fillId="0" borderId="0" xfId="35" applyBorder="1"/>
    <xf numFmtId="0" fontId="16" fillId="0" borderId="0" xfId="0" applyFont="1"/>
    <xf numFmtId="0" fontId="53" fillId="0" borderId="0" xfId="0" applyFont="1"/>
    <xf numFmtId="0" fontId="5" fillId="0" borderId="2" xfId="0" applyFont="1" applyBorder="1"/>
    <xf numFmtId="0" fontId="5" fillId="0" borderId="1" xfId="0" applyFont="1" applyBorder="1"/>
    <xf numFmtId="0" fontId="5" fillId="0" borderId="3" xfId="0" applyFont="1" applyBorder="1" applyAlignment="1">
      <alignment vertical="center"/>
    </xf>
    <xf numFmtId="171" fontId="5" fillId="0" borderId="0" xfId="0" applyNumberFormat="1" applyFont="1"/>
    <xf numFmtId="171" fontId="5" fillId="0" borderId="0" xfId="0" applyNumberFormat="1" applyFont="1" applyBorder="1"/>
    <xf numFmtId="171" fontId="5" fillId="0" borderId="1" xfId="0" applyNumberFormat="1" applyFont="1" applyBorder="1"/>
    <xf numFmtId="0" fontId="25" fillId="2" borderId="34" xfId="35" applyFont="1" applyFill="1" applyBorder="1"/>
    <xf numFmtId="0" fontId="25" fillId="2" borderId="1" xfId="35" applyFont="1" applyFill="1" applyBorder="1"/>
    <xf numFmtId="0" fontId="18" fillId="0" borderId="0" xfId="0" applyFont="1" applyAlignment="1">
      <alignment vertical="center"/>
    </xf>
    <xf numFmtId="0" fontId="26" fillId="0" borderId="0" xfId="0" applyFont="1" applyAlignment="1">
      <alignment vertical="center"/>
    </xf>
    <xf numFmtId="0" fontId="8" fillId="0" borderId="0" xfId="0" applyFont="1" applyFill="1" applyBorder="1" applyAlignment="1">
      <alignment vertical="top"/>
    </xf>
    <xf numFmtId="0" fontId="6" fillId="0" borderId="0" xfId="0" applyFont="1" applyBorder="1" applyAlignment="1">
      <alignment horizontal="left" vertical="center" wrapText="1"/>
    </xf>
    <xf numFmtId="0" fontId="57" fillId="0" borderId="3" xfId="0" applyFont="1" applyFill="1" applyBorder="1" applyAlignment="1">
      <alignment horizontal="center" vertical="center"/>
    </xf>
    <xf numFmtId="172" fontId="3" fillId="0" borderId="0" xfId="2" applyNumberFormat="1" applyFont="1" applyFill="1" applyBorder="1" applyAlignment="1" applyProtection="1">
      <alignment horizontal="right" vertical="center" wrapText="1"/>
      <protection locked="0"/>
    </xf>
    <xf numFmtId="4" fontId="57" fillId="0" borderId="0" xfId="0" applyNumberFormat="1" applyFont="1" applyFill="1" applyBorder="1" applyAlignment="1" applyProtection="1">
      <alignment horizontal="center"/>
      <protection locked="0"/>
    </xf>
    <xf numFmtId="4" fontId="58" fillId="0" borderId="0" xfId="0" applyNumberFormat="1" applyFont="1" applyFill="1" applyBorder="1" applyAlignment="1" applyProtection="1">
      <alignment horizontal="center"/>
      <protection locked="0"/>
    </xf>
    <xf numFmtId="0" fontId="6" fillId="0" borderId="0" xfId="0" applyFont="1" applyFill="1" applyBorder="1" applyAlignment="1" applyProtection="1">
      <alignment horizontal="left"/>
    </xf>
    <xf numFmtId="0" fontId="6" fillId="0" borderId="1" xfId="0" applyFont="1" applyFill="1" applyBorder="1" applyAlignment="1" applyProtection="1">
      <alignment horizontal="left"/>
    </xf>
    <xf numFmtId="4" fontId="58" fillId="0" borderId="1" xfId="0" applyNumberFormat="1" applyFont="1" applyFill="1" applyBorder="1" applyAlignment="1" applyProtection="1">
      <alignment horizontal="center"/>
      <protection locked="0"/>
    </xf>
    <xf numFmtId="0" fontId="13" fillId="0" borderId="0" xfId="0" applyFont="1"/>
    <xf numFmtId="4" fontId="5" fillId="0" borderId="1" xfId="0" applyNumberFormat="1" applyFont="1" applyBorder="1" applyAlignment="1">
      <alignment horizontal="right" vertical="center"/>
    </xf>
    <xf numFmtId="172" fontId="6" fillId="0" borderId="0" xfId="0" applyNumberFormat="1" applyFont="1" applyFill="1" applyBorder="1" applyAlignment="1">
      <alignment horizontal="right" vertical="center"/>
    </xf>
    <xf numFmtId="2" fontId="3" fillId="0" borderId="0" xfId="0" applyNumberFormat="1" applyFont="1" applyFill="1" applyAlignment="1">
      <alignment vertical="center" wrapText="1"/>
    </xf>
    <xf numFmtId="2" fontId="3" fillId="0" borderId="0" xfId="0" applyNumberFormat="1" applyFont="1" applyFill="1" applyAlignment="1">
      <alignment horizontal="right" vertical="center"/>
    </xf>
    <xf numFmtId="0" fontId="4" fillId="0" borderId="3" xfId="0" applyFont="1" applyFill="1" applyBorder="1" applyAlignment="1">
      <alignment vertical="center"/>
    </xf>
    <xf numFmtId="0" fontId="4" fillId="0" borderId="2" xfId="0" applyFont="1" applyFill="1" applyBorder="1"/>
    <xf numFmtId="0" fontId="4" fillId="0" borderId="0" xfId="0" applyFont="1" applyFill="1" applyBorder="1" applyAlignment="1">
      <alignment horizontal="left" indent="6"/>
    </xf>
    <xf numFmtId="0" fontId="5" fillId="0" borderId="0" xfId="0" applyFont="1" applyFill="1" applyBorder="1" applyAlignment="1">
      <alignment horizontal="left" indent="9"/>
    </xf>
    <xf numFmtId="0" fontId="4" fillId="0" borderId="0" xfId="0" applyFont="1" applyFill="1" applyBorder="1" applyAlignment="1">
      <alignment horizontal="left" indent="3"/>
    </xf>
    <xf numFmtId="0" fontId="4" fillId="0" borderId="1" xfId="0" applyFont="1" applyFill="1" applyBorder="1" applyAlignment="1">
      <alignment horizontal="left" indent="6"/>
    </xf>
    <xf numFmtId="0" fontId="3" fillId="0" borderId="0" xfId="53" applyFont="1" applyFill="1" applyBorder="1" applyAlignment="1" applyProtection="1">
      <alignment horizontal="left" vertical="center" wrapText="1"/>
    </xf>
    <xf numFmtId="0" fontId="12" fillId="0" borderId="0" xfId="53" applyFont="1" applyFill="1" applyBorder="1" applyAlignment="1" applyProtection="1">
      <alignment horizontal="left" vertical="center" wrapText="1"/>
    </xf>
    <xf numFmtId="0" fontId="6" fillId="0" borderId="0" xfId="53" applyFont="1" applyFill="1" applyBorder="1" applyAlignment="1" applyProtection="1">
      <alignment horizontal="left" wrapText="1" indent="2"/>
    </xf>
    <xf numFmtId="0" fontId="6" fillId="0" borderId="0" xfId="53" applyFont="1" applyFill="1" applyBorder="1" applyAlignment="1" applyProtection="1">
      <alignment horizontal="left" wrapText="1"/>
    </xf>
    <xf numFmtId="0" fontId="12" fillId="0" borderId="0" xfId="53" applyFont="1" applyFill="1" applyBorder="1" applyAlignment="1" applyProtection="1">
      <alignment horizontal="left" wrapText="1"/>
    </xf>
    <xf numFmtId="173" fontId="4" fillId="0" borderId="2" xfId="0" applyNumberFormat="1" applyFont="1" applyFill="1" applyBorder="1"/>
    <xf numFmtId="173" fontId="4" fillId="0" borderId="0" xfId="0" applyNumberFormat="1" applyFont="1" applyFill="1" applyBorder="1"/>
    <xf numFmtId="173" fontId="5" fillId="0" borderId="0" xfId="0" applyNumberFormat="1" applyFont="1" applyFill="1" applyBorder="1"/>
    <xf numFmtId="173" fontId="4" fillId="0" borderId="1" xfId="0" applyNumberFormat="1" applyFont="1" applyFill="1" applyBorder="1"/>
    <xf numFmtId="0" fontId="3" fillId="0" borderId="2" xfId="0" applyFont="1" applyBorder="1" applyAlignment="1">
      <alignment horizontal="left" vertical="center" wrapText="1"/>
    </xf>
    <xf numFmtId="0" fontId="3" fillId="0" borderId="2" xfId="0" applyFont="1" applyBorder="1" applyAlignment="1">
      <alignment horizontal="center" vertical="center"/>
    </xf>
    <xf numFmtId="173" fontId="6" fillId="0" borderId="2" xfId="0" applyNumberFormat="1" applyFont="1" applyFill="1" applyBorder="1" applyAlignment="1" applyProtection="1">
      <alignment horizontal="right" vertical="center" wrapText="1"/>
      <protection locked="0"/>
    </xf>
    <xf numFmtId="173" fontId="6" fillId="0" borderId="0" xfId="0" applyNumberFormat="1" applyFont="1" applyFill="1" applyBorder="1" applyAlignment="1">
      <alignment horizontal="right" vertical="center"/>
    </xf>
    <xf numFmtId="173" fontId="6" fillId="0" borderId="0" xfId="0" applyNumberFormat="1" applyFont="1" applyFill="1" applyBorder="1" applyAlignment="1" applyProtection="1">
      <alignment horizontal="right" vertical="center" wrapText="1"/>
      <protection locked="0"/>
    </xf>
    <xf numFmtId="173" fontId="6" fillId="0" borderId="0" xfId="0" applyNumberFormat="1" applyFont="1" applyBorder="1" applyAlignment="1" applyProtection="1">
      <alignment horizontal="right" vertical="center" wrapText="1"/>
      <protection locked="0"/>
    </xf>
    <xf numFmtId="172" fontId="3" fillId="0" borderId="0" xfId="0" applyNumberFormat="1" applyFont="1" applyFill="1" applyBorder="1" applyAlignment="1">
      <alignment horizontal="right" vertical="center"/>
    </xf>
    <xf numFmtId="173" fontId="3" fillId="0" borderId="0" xfId="53" applyNumberFormat="1" applyFont="1" applyFill="1" applyBorder="1" applyAlignment="1" applyProtection="1">
      <alignment horizontal="right" vertical="center" wrapText="1"/>
      <protection locked="0"/>
    </xf>
    <xf numFmtId="173" fontId="6" fillId="0" borderId="0" xfId="53" applyNumberFormat="1" applyFont="1" applyFill="1" applyBorder="1" applyAlignment="1" applyProtection="1">
      <alignment horizontal="right" vertical="center" wrapText="1"/>
      <protection locked="0"/>
    </xf>
    <xf numFmtId="173" fontId="6" fillId="0" borderId="0" xfId="0" applyNumberFormat="1" applyFont="1" applyFill="1" applyBorder="1" applyAlignment="1">
      <alignment horizontal="right" vertical="center" wrapText="1"/>
    </xf>
    <xf numFmtId="0" fontId="6" fillId="0" borderId="0" xfId="53" applyFont="1" applyFill="1" applyBorder="1" applyAlignment="1" applyProtection="1">
      <alignment horizontal="left" vertical="center" wrapText="1" indent="2"/>
    </xf>
    <xf numFmtId="0" fontId="7" fillId="0" borderId="0" xfId="0" applyFont="1" applyFill="1" applyAlignment="1">
      <alignment horizontal="left" vertical="top"/>
    </xf>
    <xf numFmtId="0" fontId="16" fillId="0" borderId="0" xfId="19" applyFont="1" applyFill="1" applyBorder="1" applyAlignment="1">
      <alignment horizontal="left" vertical="center" wrapText="1"/>
    </xf>
    <xf numFmtId="0" fontId="7" fillId="0" borderId="0" xfId="0" applyFont="1" applyFill="1" applyBorder="1" applyAlignment="1">
      <alignment horizontal="left"/>
    </xf>
    <xf numFmtId="0" fontId="7" fillId="2" borderId="4" xfId="0" applyFont="1" applyFill="1" applyBorder="1" applyAlignment="1">
      <alignment horizontal="left" vertical="top"/>
    </xf>
    <xf numFmtId="17" fontId="7" fillId="2" borderId="4" xfId="0" applyNumberFormat="1" applyFont="1" applyFill="1" applyBorder="1" applyAlignment="1">
      <alignment horizontal="left" vertical="top" wrapText="1"/>
    </xf>
    <xf numFmtId="0" fontId="7" fillId="0" borderId="0" xfId="0" applyFont="1" applyAlignment="1">
      <alignment horizontal="left"/>
    </xf>
    <xf numFmtId="0" fontId="7" fillId="0" borderId="29" xfId="0" applyFont="1" applyBorder="1" applyAlignment="1">
      <alignment horizontal="left"/>
    </xf>
    <xf numFmtId="0" fontId="5" fillId="0" borderId="0" xfId="0" applyFont="1" applyBorder="1" applyAlignment="1">
      <alignment horizontal="left"/>
    </xf>
    <xf numFmtId="0" fontId="6" fillId="0" borderId="0" xfId="0" applyFont="1" applyFill="1" applyBorder="1" applyAlignment="1">
      <alignment horizontal="left"/>
    </xf>
    <xf numFmtId="0" fontId="7" fillId="0" borderId="0" xfId="0" applyFont="1" applyAlignment="1">
      <alignment horizontal="left" vertical="top"/>
    </xf>
    <xf numFmtId="0" fontId="18" fillId="0" borderId="0" xfId="19" applyFont="1" applyFill="1" applyBorder="1" applyAlignment="1">
      <alignment horizontal="left" vertical="center"/>
    </xf>
    <xf numFmtId="176" fontId="5" fillId="2" borderId="1" xfId="0" applyNumberFormat="1" applyFont="1" applyFill="1" applyBorder="1"/>
    <xf numFmtId="0" fontId="4" fillId="5" borderId="0" xfId="0" applyFont="1" applyFill="1" applyBorder="1" applyAlignment="1">
      <alignment horizontal="left" vertical="center"/>
    </xf>
    <xf numFmtId="0" fontId="6" fillId="0" borderId="0" xfId="0" applyFont="1" applyFill="1" applyBorder="1" applyAlignment="1">
      <alignment horizontal="left"/>
    </xf>
    <xf numFmtId="0" fontId="5" fillId="0" borderId="0" xfId="0" applyFont="1" applyAlignment="1">
      <alignment horizontal="left" vertical="center" wrapText="1"/>
    </xf>
    <xf numFmtId="0" fontId="16" fillId="0" borderId="3" xfId="0" applyFont="1" applyFill="1" applyBorder="1" applyAlignment="1">
      <alignment horizontal="center" vertical="center"/>
    </xf>
    <xf numFmtId="0" fontId="16" fillId="0" borderId="1" xfId="0" applyFont="1" applyFill="1" applyBorder="1" applyAlignment="1">
      <alignment horizontal="left" vertical="center"/>
    </xf>
    <xf numFmtId="0" fontId="16" fillId="0" borderId="0" xfId="0" applyFont="1" applyFill="1" applyBorder="1" applyAlignment="1">
      <alignment horizontal="left" vertical="center"/>
    </xf>
    <xf numFmtId="177" fontId="4" fillId="5" borderId="0" xfId="0" applyNumberFormat="1" applyFont="1" applyFill="1" applyBorder="1" applyAlignment="1">
      <alignment horizontal="right"/>
    </xf>
    <xf numFmtId="176" fontId="5" fillId="2" borderId="0" xfId="0" applyNumberFormat="1" applyFont="1" applyFill="1" applyBorder="1" applyAlignment="1">
      <alignment horizontal="right"/>
    </xf>
    <xf numFmtId="176" fontId="5" fillId="2" borderId="1" xfId="0" applyNumberFormat="1" applyFont="1" applyFill="1" applyBorder="1" applyAlignment="1">
      <alignment horizontal="right"/>
    </xf>
    <xf numFmtId="0" fontId="11" fillId="0" borderId="0" xfId="0" applyNumberFormat="1" applyFont="1" applyFill="1" applyBorder="1" applyAlignment="1" applyProtection="1">
      <alignment horizontal="left" vertical="top"/>
    </xf>
    <xf numFmtId="0" fontId="11" fillId="0" borderId="1" xfId="0" applyNumberFormat="1" applyFont="1" applyFill="1" applyBorder="1" applyAlignment="1" applyProtection="1">
      <alignment horizontal="left" vertical="top"/>
    </xf>
    <xf numFmtId="0" fontId="11" fillId="0" borderId="0" xfId="2" applyNumberFormat="1" applyFont="1" applyFill="1" applyBorder="1" applyAlignment="1" applyProtection="1">
      <alignment horizontal="left" vertical="top"/>
    </xf>
    <xf numFmtId="0" fontId="11" fillId="0" borderId="1" xfId="2" applyNumberFormat="1" applyFont="1" applyFill="1" applyBorder="1" applyAlignment="1" applyProtection="1">
      <alignment horizontal="left" vertical="top"/>
    </xf>
    <xf numFmtId="171" fontId="10" fillId="0" borderId="0" xfId="2" applyNumberFormat="1" applyFont="1" applyFill="1" applyBorder="1" applyAlignment="1" applyProtection="1">
      <alignment horizontal="right" vertical="center"/>
    </xf>
    <xf numFmtId="171" fontId="11" fillId="0" borderId="0" xfId="2" applyNumberFormat="1" applyFont="1" applyFill="1" applyBorder="1" applyAlignment="1" applyProtection="1">
      <alignment horizontal="right" vertical="top"/>
    </xf>
    <xf numFmtId="171" fontId="6" fillId="0" borderId="1" xfId="2" applyNumberFormat="1" applyFont="1" applyFill="1" applyBorder="1"/>
    <xf numFmtId="171" fontId="11" fillId="0" borderId="0" xfId="2" applyNumberFormat="1" applyFont="1" applyFill="1" applyBorder="1" applyAlignment="1" applyProtection="1">
      <alignment horizontal="right" vertical="center"/>
    </xf>
    <xf numFmtId="0" fontId="4" fillId="0" borderId="3" xfId="0" applyFont="1" applyFill="1" applyBorder="1"/>
    <xf numFmtId="171" fontId="16" fillId="0" borderId="0" xfId="0" applyNumberFormat="1" applyFont="1" applyFill="1" applyBorder="1" applyAlignment="1">
      <alignment horizontal="right" vertical="center"/>
    </xf>
    <xf numFmtId="172" fontId="16" fillId="0" borderId="0" xfId="0" applyNumberFormat="1" applyFont="1" applyFill="1" applyBorder="1" applyAlignment="1">
      <alignment horizontal="right" vertical="center"/>
    </xf>
    <xf numFmtId="171" fontId="16" fillId="0" borderId="1" xfId="0" applyNumberFormat="1" applyFont="1" applyFill="1" applyBorder="1" applyAlignment="1">
      <alignment horizontal="right" vertical="center"/>
    </xf>
    <xf numFmtId="172" fontId="16" fillId="0" borderId="1" xfId="0" applyNumberFormat="1" applyFont="1" applyFill="1" applyBorder="1" applyAlignment="1">
      <alignment horizontal="right" vertical="center"/>
    </xf>
    <xf numFmtId="0" fontId="18" fillId="0" borderId="0" xfId="0" applyFont="1" applyFill="1" applyAlignment="1">
      <alignment vertical="center" wrapText="1"/>
    </xf>
    <xf numFmtId="0" fontId="5" fillId="7" borderId="0" xfId="0" applyFont="1" applyFill="1" applyAlignment="1">
      <alignment horizontal="left"/>
    </xf>
    <xf numFmtId="0" fontId="5" fillId="7" borderId="0" xfId="0" applyFont="1" applyFill="1"/>
    <xf numFmtId="0" fontId="6" fillId="0" borderId="0" xfId="2" applyFont="1" applyBorder="1"/>
    <xf numFmtId="0" fontId="10" fillId="0" borderId="3" xfId="2" applyNumberFormat="1" applyFont="1" applyFill="1" applyBorder="1" applyAlignment="1" applyProtection="1">
      <alignment horizontal="left" vertical="center" wrapText="1"/>
    </xf>
    <xf numFmtId="0" fontId="10" fillId="0" borderId="3" xfId="2" applyNumberFormat="1" applyFont="1" applyFill="1" applyBorder="1" applyAlignment="1" applyProtection="1">
      <alignment horizontal="center" vertical="center"/>
    </xf>
    <xf numFmtId="0" fontId="3" fillId="0" borderId="3" xfId="2" applyFont="1" applyFill="1" applyBorder="1" applyAlignment="1">
      <alignment horizontal="center" vertical="center"/>
    </xf>
    <xf numFmtId="0" fontId="10" fillId="0" borderId="0" xfId="2" applyNumberFormat="1" applyFont="1" applyFill="1" applyBorder="1" applyAlignment="1" applyProtection="1">
      <alignment horizontal="left" vertical="center"/>
    </xf>
    <xf numFmtId="0" fontId="10" fillId="0" borderId="0" xfId="2" applyNumberFormat="1" applyFont="1" applyFill="1" applyBorder="1" applyAlignment="1" applyProtection="1">
      <alignment horizontal="left" vertical="top" wrapText="1"/>
    </xf>
    <xf numFmtId="171" fontId="10" fillId="0" borderId="0" xfId="2" applyNumberFormat="1" applyFont="1" applyFill="1" applyBorder="1" applyAlignment="1" applyProtection="1">
      <alignment horizontal="right" vertical="top"/>
    </xf>
    <xf numFmtId="178" fontId="10" fillId="0" borderId="0" xfId="2" applyNumberFormat="1" applyFont="1" applyFill="1" applyBorder="1" applyAlignment="1" applyProtection="1">
      <alignment horizontal="right" vertical="top"/>
    </xf>
    <xf numFmtId="171" fontId="11" fillId="0" borderId="1" xfId="2" applyNumberFormat="1" applyFont="1" applyFill="1" applyBorder="1" applyAlignment="1" applyProtection="1">
      <alignment horizontal="right" vertical="top"/>
    </xf>
    <xf numFmtId="0" fontId="11" fillId="0" borderId="0" xfId="0" applyNumberFormat="1" applyFont="1" applyFill="1" applyBorder="1" applyAlignment="1" applyProtection="1">
      <alignment horizontal="left" vertical="center"/>
    </xf>
    <xf numFmtId="171" fontId="6" fillId="0" borderId="0" xfId="2" applyNumberFormat="1" applyFont="1" applyFill="1" applyBorder="1"/>
    <xf numFmtId="0" fontId="60" fillId="0" borderId="0" xfId="0" applyNumberFormat="1" applyFont="1" applyFill="1" applyBorder="1" applyAlignment="1" applyProtection="1">
      <alignment horizontal="left" vertical="top"/>
    </xf>
    <xf numFmtId="0" fontId="0" fillId="0" borderId="0" xfId="0" applyFill="1" applyBorder="1"/>
    <xf numFmtId="0" fontId="10" fillId="0" borderId="3" xfId="0" applyNumberFormat="1" applyFont="1" applyFill="1" applyBorder="1" applyAlignment="1" applyProtection="1">
      <alignment horizontal="left" vertical="top"/>
    </xf>
    <xf numFmtId="0" fontId="10" fillId="0" borderId="0" xfId="0" applyNumberFormat="1" applyFont="1" applyFill="1" applyBorder="1" applyAlignment="1" applyProtection="1">
      <alignment horizontal="left"/>
    </xf>
    <xf numFmtId="171" fontId="10" fillId="0" borderId="0" xfId="0" applyNumberFormat="1" applyFont="1" applyFill="1" applyBorder="1" applyAlignment="1" applyProtection="1">
      <alignment horizontal="right"/>
    </xf>
    <xf numFmtId="0" fontId="10" fillId="0" borderId="0" xfId="0" applyNumberFormat="1" applyFont="1" applyFill="1" applyBorder="1" applyAlignment="1" applyProtection="1">
      <alignment horizontal="left" vertical="top"/>
    </xf>
    <xf numFmtId="171" fontId="10" fillId="0" borderId="0" xfId="0" applyNumberFormat="1" applyFont="1" applyFill="1" applyBorder="1" applyAlignment="1" applyProtection="1">
      <alignment horizontal="right" vertical="top"/>
    </xf>
    <xf numFmtId="0" fontId="10" fillId="0" borderId="0" xfId="0" applyNumberFormat="1" applyFont="1" applyFill="1" applyBorder="1" applyAlignment="1" applyProtection="1">
      <alignment horizontal="left" vertical="center" wrapText="1"/>
    </xf>
    <xf numFmtId="171" fontId="10" fillId="0" borderId="0" xfId="0" applyNumberFormat="1" applyFont="1" applyFill="1" applyBorder="1" applyAlignment="1" applyProtection="1">
      <alignment horizontal="right" vertical="center"/>
    </xf>
    <xf numFmtId="179" fontId="10" fillId="0" borderId="0" xfId="0" applyNumberFormat="1" applyFont="1" applyFill="1" applyBorder="1" applyAlignment="1" applyProtection="1">
      <alignment horizontal="right" vertical="center"/>
    </xf>
    <xf numFmtId="0" fontId="11" fillId="0" borderId="0" xfId="0" applyNumberFormat="1" applyFont="1" applyFill="1" applyBorder="1" applyAlignment="1" applyProtection="1">
      <alignment horizontal="left" vertical="center" wrapText="1" indent="1"/>
    </xf>
    <xf numFmtId="178" fontId="11" fillId="0" borderId="0" xfId="0" applyNumberFormat="1" applyFont="1" applyFill="1" applyBorder="1" applyAlignment="1" applyProtection="1">
      <alignment horizontal="right" vertical="center"/>
    </xf>
    <xf numFmtId="171" fontId="11" fillId="0" borderId="0" xfId="0" applyNumberFormat="1" applyFont="1" applyFill="1" applyBorder="1" applyAlignment="1" applyProtection="1">
      <alignment horizontal="right" vertical="top"/>
    </xf>
    <xf numFmtId="171" fontId="11" fillId="0" borderId="1" xfId="0" applyNumberFormat="1" applyFont="1" applyFill="1" applyBorder="1" applyAlignment="1" applyProtection="1">
      <alignment horizontal="right" vertical="top"/>
    </xf>
    <xf numFmtId="171" fontId="6" fillId="0" borderId="1" xfId="0" applyNumberFormat="1" applyFont="1" applyFill="1" applyBorder="1"/>
    <xf numFmtId="171" fontId="6" fillId="0" borderId="0" xfId="0" applyNumberFormat="1" applyFont="1" applyFill="1" applyBorder="1"/>
    <xf numFmtId="171" fontId="3" fillId="2" borderId="1" xfId="0" applyNumberFormat="1" applyFont="1" applyFill="1" applyBorder="1" applyAlignment="1">
      <alignment horizontal="right"/>
    </xf>
    <xf numFmtId="172" fontId="6" fillId="2" borderId="1" xfId="0" applyNumberFormat="1" applyFont="1" applyFill="1" applyBorder="1" applyAlignment="1">
      <alignment horizontal="right" vertical="center"/>
    </xf>
    <xf numFmtId="171" fontId="3" fillId="3" borderId="2" xfId="0" applyNumberFormat="1" applyFont="1" applyFill="1" applyBorder="1"/>
    <xf numFmtId="171" fontId="3" fillId="3" borderId="0" xfId="0" applyNumberFormat="1" applyFont="1" applyFill="1" applyBorder="1"/>
    <xf numFmtId="171" fontId="3" fillId="3" borderId="0" xfId="0" applyNumberFormat="1" applyFont="1" applyFill="1" applyBorder="1" applyAlignment="1">
      <alignment horizontal="right"/>
    </xf>
    <xf numFmtId="171" fontId="3" fillId="0" borderId="0" xfId="0" applyNumberFormat="1" applyFont="1" applyBorder="1" applyAlignment="1">
      <alignment horizontal="right"/>
    </xf>
    <xf numFmtId="171" fontId="4" fillId="2" borderId="0" xfId="0" applyNumberFormat="1" applyFont="1" applyFill="1" applyBorder="1" applyAlignment="1">
      <alignment horizontal="right"/>
    </xf>
    <xf numFmtId="171" fontId="3" fillId="2" borderId="0" xfId="0" applyNumberFormat="1" applyFont="1" applyFill="1" applyBorder="1" applyAlignment="1">
      <alignment horizontal="right"/>
    </xf>
    <xf numFmtId="0" fontId="7" fillId="0" borderId="4" xfId="0" applyFont="1" applyFill="1" applyBorder="1" applyAlignment="1">
      <alignment horizontal="left" vertical="top"/>
    </xf>
    <xf numFmtId="0" fontId="7" fillId="0" borderId="5" xfId="0" applyFont="1" applyFill="1" applyBorder="1" applyAlignment="1">
      <alignment horizontal="left" vertical="top"/>
    </xf>
    <xf numFmtId="0" fontId="7" fillId="0" borderId="3" xfId="0" applyFont="1" applyFill="1" applyBorder="1" applyAlignment="1">
      <alignment horizontal="left" vertical="top"/>
    </xf>
    <xf numFmtId="0" fontId="7" fillId="0" borderId="6" xfId="0" applyFont="1" applyFill="1" applyBorder="1" applyAlignment="1">
      <alignment horizontal="left" vertical="top"/>
    </xf>
    <xf numFmtId="0" fontId="7" fillId="0" borderId="16" xfId="0" applyFont="1" applyFill="1" applyBorder="1" applyAlignment="1">
      <alignment horizontal="left" vertical="top"/>
    </xf>
    <xf numFmtId="0" fontId="7" fillId="0" borderId="0" xfId="0" applyFont="1" applyFill="1" applyAlignment="1">
      <alignment horizontal="left" vertical="top"/>
    </xf>
    <xf numFmtId="0" fontId="7" fillId="0" borderId="4" xfId="0" applyFont="1" applyFill="1" applyBorder="1" applyAlignment="1">
      <alignment horizontal="left"/>
    </xf>
    <xf numFmtId="0" fontId="7" fillId="0" borderId="17" xfId="0" applyFont="1" applyFill="1" applyBorder="1" applyAlignment="1">
      <alignment horizontal="left"/>
    </xf>
    <xf numFmtId="0" fontId="7" fillId="0" borderId="0" xfId="0" applyFont="1" applyFill="1" applyAlignment="1">
      <alignment horizontal="left"/>
    </xf>
    <xf numFmtId="0" fontId="7" fillId="0" borderId="3" xfId="39" applyFont="1" applyFill="1" applyBorder="1" applyAlignment="1">
      <alignment horizontal="left" vertical="top"/>
    </xf>
    <xf numFmtId="0" fontId="7" fillId="0" borderId="6" xfId="39" applyFont="1" applyFill="1" applyBorder="1" applyAlignment="1">
      <alignment horizontal="left" vertical="top"/>
    </xf>
    <xf numFmtId="0" fontId="7" fillId="0" borderId="5" xfId="39" applyFont="1" applyFill="1" applyBorder="1" applyAlignment="1">
      <alignment horizontal="left" vertical="top"/>
    </xf>
    <xf numFmtId="0" fontId="7" fillId="2" borderId="4" xfId="0" applyFont="1" applyFill="1" applyBorder="1" applyAlignment="1">
      <alignment horizontal="left" vertical="top"/>
    </xf>
    <xf numFmtId="17" fontId="7" fillId="2" borderId="4" xfId="0" applyNumberFormat="1" applyFont="1" applyFill="1" applyBorder="1" applyAlignment="1">
      <alignment horizontal="left" vertical="top" wrapText="1"/>
    </xf>
    <xf numFmtId="0" fontId="7" fillId="0" borderId="0" xfId="0" applyFont="1" applyAlignment="1">
      <alignment horizontal="left"/>
    </xf>
    <xf numFmtId="0" fontId="7" fillId="0" borderId="29" xfId="0" applyFont="1" applyBorder="1" applyAlignment="1">
      <alignment horizontal="left"/>
    </xf>
    <xf numFmtId="0" fontId="7" fillId="0" borderId="0" xfId="37" applyFont="1" applyAlignment="1">
      <alignment horizontal="left"/>
    </xf>
    <xf numFmtId="0" fontId="7" fillId="0" borderId="29" xfId="37" applyFont="1" applyBorder="1" applyAlignment="1">
      <alignment horizontal="left"/>
    </xf>
    <xf numFmtId="0" fontId="7" fillId="2" borderId="4" xfId="37" applyFont="1" applyFill="1" applyBorder="1" applyAlignment="1">
      <alignment horizontal="left" vertical="top" wrapText="1"/>
    </xf>
    <xf numFmtId="0" fontId="7" fillId="2" borderId="4" xfId="37" applyFont="1" applyFill="1" applyBorder="1" applyAlignment="1">
      <alignment horizontal="left" vertical="top"/>
    </xf>
    <xf numFmtId="17" fontId="7" fillId="2" borderId="4" xfId="37" applyNumberFormat="1" applyFont="1" applyFill="1" applyBorder="1" applyAlignment="1">
      <alignment horizontal="left" vertical="top" wrapText="1"/>
    </xf>
    <xf numFmtId="0" fontId="7" fillId="0" borderId="0" xfId="0" applyFont="1" applyAlignment="1">
      <alignment horizontal="left" vertical="top"/>
    </xf>
    <xf numFmtId="0" fontId="7" fillId="0" borderId="0" xfId="0" applyFont="1" applyFill="1" applyAlignment="1">
      <alignment horizontal="left" vertical="top"/>
    </xf>
    <xf numFmtId="0" fontId="7" fillId="0" borderId="3" xfId="0" applyFont="1" applyFill="1" applyBorder="1" applyAlignment="1">
      <alignment horizontal="left" vertical="top"/>
    </xf>
    <xf numFmtId="0" fontId="7" fillId="0" borderId="6" xfId="0" applyFont="1" applyFill="1" applyBorder="1" applyAlignment="1">
      <alignment horizontal="left" vertical="top"/>
    </xf>
    <xf numFmtId="0" fontId="7" fillId="0" borderId="5" xfId="0" applyFont="1" applyFill="1" applyBorder="1" applyAlignment="1">
      <alignment horizontal="left" vertical="top"/>
    </xf>
    <xf numFmtId="0" fontId="7" fillId="0" borderId="16" xfId="0" applyFont="1" applyFill="1" applyBorder="1" applyAlignment="1">
      <alignment horizontal="left" vertical="top"/>
    </xf>
    <xf numFmtId="0" fontId="7" fillId="0" borderId="4" xfId="0" applyFont="1" applyFill="1" applyBorder="1" applyAlignment="1">
      <alignment horizontal="left" vertical="top"/>
    </xf>
    <xf numFmtId="0" fontId="7" fillId="0" borderId="17" xfId="0" applyFont="1" applyFill="1" applyBorder="1" applyAlignment="1">
      <alignment horizontal="left" vertical="top"/>
    </xf>
    <xf numFmtId="0" fontId="3" fillId="0" borderId="3" xfId="0" applyFont="1" applyFill="1" applyBorder="1" applyAlignment="1">
      <alignment horizontal="center" vertical="center" wrapText="1"/>
    </xf>
    <xf numFmtId="0" fontId="4" fillId="5" borderId="0" xfId="0" applyFont="1" applyFill="1" applyBorder="1" applyAlignment="1">
      <alignment horizontal="left" vertical="center"/>
    </xf>
    <xf numFmtId="0" fontId="5" fillId="0" borderId="0" xfId="0" applyFont="1" applyFill="1" applyAlignment="1">
      <alignment horizontal="left" wrapText="1"/>
    </xf>
    <xf numFmtId="0" fontId="7" fillId="0" borderId="16" xfId="0" applyFont="1" applyFill="1" applyBorder="1" applyAlignment="1">
      <alignment vertical="top"/>
    </xf>
    <xf numFmtId="0" fontId="7" fillId="0" borderId="4" xfId="0" applyFont="1" applyFill="1" applyBorder="1" applyAlignment="1">
      <alignment vertical="top"/>
    </xf>
    <xf numFmtId="14" fontId="7" fillId="0" borderId="4" xfId="0" applyNumberFormat="1" applyFont="1" applyFill="1" applyBorder="1" applyAlignment="1">
      <alignment vertical="top"/>
    </xf>
    <xf numFmtId="17" fontId="7" fillId="2" borderId="4" xfId="0" applyNumberFormat="1" applyFont="1" applyFill="1" applyBorder="1" applyAlignment="1">
      <alignment horizontal="left" vertical="top"/>
    </xf>
    <xf numFmtId="14" fontId="7" fillId="2" borderId="4" xfId="0" applyNumberFormat="1" applyFont="1" applyFill="1" applyBorder="1" applyAlignment="1">
      <alignment horizontal="left" vertical="top"/>
    </xf>
    <xf numFmtId="14" fontId="7" fillId="2" borderId="4" xfId="37" applyNumberFormat="1" applyFont="1" applyFill="1" applyBorder="1" applyAlignment="1">
      <alignment horizontal="left" vertical="top"/>
    </xf>
    <xf numFmtId="0" fontId="52" fillId="8" borderId="4" xfId="37" applyFont="1" applyFill="1" applyBorder="1" applyAlignment="1">
      <alignment horizontal="left" vertical="top"/>
    </xf>
    <xf numFmtId="14" fontId="52" fillId="8" borderId="4" xfId="37" applyNumberFormat="1" applyFont="1" applyFill="1" applyBorder="1" applyAlignment="1">
      <alignment horizontal="left" vertical="top"/>
    </xf>
    <xf numFmtId="0" fontId="7" fillId="0" borderId="0" xfId="0" applyFont="1" applyAlignment="1">
      <alignment horizontal="left"/>
    </xf>
    <xf numFmtId="0" fontId="62" fillId="0" borderId="0" xfId="35" applyFont="1" applyFill="1" applyBorder="1"/>
    <xf numFmtId="0" fontId="18" fillId="0" borderId="0" xfId="0" applyFont="1" applyFill="1" applyBorder="1"/>
    <xf numFmtId="0" fontId="18" fillId="0" borderId="0" xfId="0" applyFont="1" applyFill="1" applyBorder="1" applyAlignment="1">
      <alignment horizontal="center" vertical="center"/>
    </xf>
    <xf numFmtId="0" fontId="6" fillId="0" borderId="0" xfId="0" applyFont="1" applyFill="1" applyBorder="1" applyAlignment="1"/>
    <xf numFmtId="0" fontId="52" fillId="0" borderId="0" xfId="0" applyFont="1" applyFill="1" applyBorder="1" applyAlignment="1">
      <alignment horizontal="center" vertical="center"/>
    </xf>
    <xf numFmtId="0" fontId="18" fillId="0" borderId="0" xfId="0" applyFont="1" applyFill="1" applyBorder="1" applyAlignment="1">
      <alignment wrapText="1"/>
    </xf>
    <xf numFmtId="0" fontId="52" fillId="0" borderId="0" xfId="0" applyFont="1" applyFill="1" applyBorder="1" applyAlignment="1">
      <alignment horizontal="center" vertical="center" wrapText="1"/>
    </xf>
    <xf numFmtId="0" fontId="52" fillId="0" borderId="0" xfId="0" applyFont="1" applyFill="1" applyBorder="1"/>
    <xf numFmtId="0" fontId="63" fillId="0" borderId="0" xfId="0" applyFont="1" applyFill="1" applyBorder="1" applyAlignment="1">
      <alignment horizontal="center" vertical="center" wrapText="1"/>
    </xf>
    <xf numFmtId="0" fontId="3" fillId="0" borderId="0" xfId="54" applyFont="1" applyFill="1" applyBorder="1" applyAlignment="1">
      <alignment horizontal="left" vertical="center" wrapText="1"/>
    </xf>
    <xf numFmtId="0" fontId="12" fillId="0" borderId="0" xfId="54" applyFont="1" applyFill="1" applyBorder="1" applyAlignment="1">
      <alignment horizontal="left" vertical="center" wrapText="1"/>
    </xf>
    <xf numFmtId="0" fontId="6" fillId="0" borderId="1" xfId="54" applyFont="1" applyFill="1" applyBorder="1" applyAlignment="1">
      <alignment horizontal="left" vertical="center" wrapText="1"/>
    </xf>
    <xf numFmtId="175" fontId="3" fillId="0" borderId="1" xfId="53" applyNumberFormat="1" applyFont="1" applyFill="1" applyBorder="1" applyAlignment="1" applyProtection="1">
      <alignment horizontal="center" vertical="center" wrapText="1"/>
    </xf>
    <xf numFmtId="0" fontId="63" fillId="0" borderId="0" xfId="0" applyFont="1" applyFill="1" applyBorder="1" applyAlignment="1">
      <alignment horizontal="left" wrapText="1"/>
    </xf>
    <xf numFmtId="2" fontId="63" fillId="0" borderId="0" xfId="0" applyNumberFormat="1" applyFont="1" applyFill="1" applyBorder="1" applyAlignment="1">
      <alignment horizontal="center" vertical="center" wrapText="1"/>
    </xf>
    <xf numFmtId="2" fontId="52" fillId="0" borderId="0" xfId="0" applyNumberFormat="1" applyFont="1" applyFill="1" applyBorder="1" applyAlignment="1">
      <alignment horizontal="center" vertical="center"/>
    </xf>
    <xf numFmtId="173" fontId="63" fillId="0" borderId="0" xfId="0" applyNumberFormat="1" applyFont="1" applyFill="1" applyBorder="1" applyAlignment="1">
      <alignment horizontal="right" vertical="center" wrapText="1"/>
    </xf>
    <xf numFmtId="175" fontId="3" fillId="0" borderId="1" xfId="53" applyNumberFormat="1" applyFont="1" applyFill="1" applyBorder="1" applyAlignment="1" applyProtection="1">
      <alignment horizontal="right" vertical="center" wrapText="1"/>
    </xf>
    <xf numFmtId="180" fontId="3" fillId="0" borderId="1" xfId="53" applyNumberFormat="1" applyFont="1" applyFill="1" applyBorder="1" applyAlignment="1" applyProtection="1">
      <alignment horizontal="right" vertical="center" wrapText="1"/>
    </xf>
    <xf numFmtId="2" fontId="18" fillId="0" borderId="0" xfId="0" applyNumberFormat="1" applyFont="1" applyFill="1" applyBorder="1" applyAlignment="1">
      <alignment horizontal="center" vertical="center"/>
    </xf>
    <xf numFmtId="2" fontId="18" fillId="0" borderId="0" xfId="0" applyNumberFormat="1" applyFont="1" applyFill="1" applyBorder="1" applyAlignment="1">
      <alignment horizontal="center" vertical="center" wrapText="1"/>
    </xf>
    <xf numFmtId="2" fontId="18" fillId="0" borderId="0" xfId="0" applyNumberFormat="1" applyFont="1" applyFill="1" applyBorder="1" applyAlignment="1">
      <alignment horizontal="right" vertical="center" wrapText="1"/>
    </xf>
    <xf numFmtId="2" fontId="52" fillId="0" borderId="0" xfId="0" applyNumberFormat="1" applyFont="1" applyFill="1" applyBorder="1" applyAlignment="1">
      <alignment horizontal="center" vertical="center" wrapText="1"/>
    </xf>
    <xf numFmtId="2" fontId="18" fillId="0" borderId="0" xfId="0" applyNumberFormat="1" applyFont="1" applyFill="1" applyBorder="1"/>
    <xf numFmtId="0" fontId="23" fillId="0" borderId="0" xfId="35" applyFill="1" applyBorder="1" applyAlignment="1">
      <alignment horizontal="center" vertical="center"/>
    </xf>
    <xf numFmtId="0" fontId="23" fillId="0" borderId="0" xfId="35" applyAlignment="1">
      <alignment wrapText="1"/>
    </xf>
    <xf numFmtId="0" fontId="5" fillId="9" borderId="0" xfId="0" applyFont="1" applyFill="1" applyAlignment="1"/>
    <xf numFmtId="0" fontId="5" fillId="9" borderId="0" xfId="0" applyFont="1" applyFill="1" applyAlignment="1">
      <alignment wrapText="1"/>
    </xf>
    <xf numFmtId="0" fontId="5" fillId="0" borderId="0" xfId="0" applyFont="1" applyFill="1" applyAlignment="1">
      <alignment wrapText="1"/>
    </xf>
    <xf numFmtId="0" fontId="9" fillId="0" borderId="0" xfId="0" applyFont="1" applyFill="1" applyAlignment="1">
      <alignment horizontal="left" wrapText="1"/>
    </xf>
    <xf numFmtId="0" fontId="3" fillId="5" borderId="0" xfId="36" applyFont="1" applyFill="1" applyBorder="1" applyAlignment="1">
      <alignment vertical="center" wrapText="1"/>
    </xf>
    <xf numFmtId="171" fontId="3" fillId="5" borderId="0" xfId="0" applyNumberFormat="1" applyFont="1" applyFill="1" applyBorder="1" applyAlignment="1">
      <alignment horizontal="right" wrapText="1"/>
    </xf>
    <xf numFmtId="0" fontId="6" fillId="0" borderId="0" xfId="36" applyFont="1" applyFill="1" applyBorder="1" applyAlignment="1">
      <alignment vertical="center"/>
    </xf>
    <xf numFmtId="167" fontId="5" fillId="0" borderId="0" xfId="0" applyNumberFormat="1" applyFont="1" applyFill="1" applyBorder="1" applyAlignment="1">
      <alignment horizontal="right" vertical="center"/>
    </xf>
    <xf numFmtId="176" fontId="4" fillId="5" borderId="0" xfId="0" applyNumberFormat="1" applyFont="1" applyFill="1" applyBorder="1" applyAlignment="1">
      <alignment horizontal="right"/>
    </xf>
    <xf numFmtId="176" fontId="4" fillId="2" borderId="0" xfId="0" applyNumberFormat="1" applyFont="1" applyFill="1" applyBorder="1" applyAlignment="1">
      <alignment horizontal="right"/>
    </xf>
    <xf numFmtId="176" fontId="4" fillId="2" borderId="1" xfId="0" applyNumberFormat="1" applyFont="1" applyFill="1" applyBorder="1" applyAlignment="1">
      <alignment horizontal="right"/>
    </xf>
    <xf numFmtId="0" fontId="9" fillId="0" borderId="4" xfId="0" applyFont="1" applyFill="1" applyBorder="1" applyAlignment="1">
      <alignment vertical="top"/>
    </xf>
    <xf numFmtId="0" fontId="3" fillId="5" borderId="0" xfId="36" applyFont="1" applyFill="1" applyBorder="1" applyAlignment="1">
      <alignment vertical="center"/>
    </xf>
    <xf numFmtId="171" fontId="4" fillId="0" borderId="0" xfId="0" applyNumberFormat="1" applyFont="1" applyFill="1" applyBorder="1" applyAlignment="1">
      <alignment horizontal="right"/>
    </xf>
    <xf numFmtId="171" fontId="4" fillId="0" borderId="0" xfId="0" applyNumberFormat="1" applyFont="1" applyFill="1" applyBorder="1" applyAlignment="1">
      <alignment horizontal="right" vertical="center"/>
    </xf>
    <xf numFmtId="0" fontId="6" fillId="0" borderId="1" xfId="36" applyFont="1" applyFill="1" applyBorder="1" applyAlignment="1">
      <alignment vertical="center"/>
    </xf>
    <xf numFmtId="171" fontId="4" fillId="0" borderId="1" xfId="0" applyNumberFormat="1" applyFont="1" applyFill="1" applyBorder="1" applyAlignment="1">
      <alignment horizontal="right" vertical="center"/>
    </xf>
    <xf numFmtId="171" fontId="5" fillId="0" borderId="1" xfId="0" applyNumberFormat="1" applyFont="1" applyFill="1" applyBorder="1" applyAlignment="1">
      <alignment horizontal="right" vertical="center"/>
    </xf>
    <xf numFmtId="0" fontId="4" fillId="0" borderId="0" xfId="0" applyFont="1" applyFill="1" applyAlignment="1">
      <alignment horizontal="left" vertical="center"/>
    </xf>
    <xf numFmtId="0" fontId="6" fillId="0" borderId="0" xfId="36" applyFill="1" applyBorder="1" applyAlignment="1">
      <alignment horizontal="left" vertical="center"/>
    </xf>
    <xf numFmtId="0" fontId="3" fillId="0" borderId="0" xfId="36" applyFont="1" applyFill="1" applyBorder="1" applyAlignment="1">
      <alignment vertical="center"/>
    </xf>
    <xf numFmtId="171" fontId="4" fillId="5" borderId="0" xfId="0" applyNumberFormat="1" applyFont="1" applyFill="1" applyAlignment="1">
      <alignment horizontal="right"/>
    </xf>
    <xf numFmtId="171" fontId="4" fillId="0" borderId="0" xfId="0" applyNumberFormat="1" applyFont="1" applyBorder="1" applyAlignment="1">
      <alignment horizontal="right"/>
    </xf>
    <xf numFmtId="171" fontId="5" fillId="0" borderId="0" xfId="0" applyNumberFormat="1" applyFont="1" applyBorder="1" applyAlignment="1">
      <alignment horizontal="right"/>
    </xf>
    <xf numFmtId="174" fontId="3" fillId="0" borderId="1" xfId="53" applyNumberFormat="1" applyFont="1" applyFill="1" applyBorder="1" applyAlignment="1" applyProtection="1">
      <alignment horizontal="center" vertical="center" wrapText="1"/>
    </xf>
    <xf numFmtId="0" fontId="3" fillId="0" borderId="2" xfId="53" applyFont="1" applyFill="1" applyBorder="1" applyAlignment="1" applyProtection="1">
      <alignment horizontal="left" vertical="center" wrapText="1"/>
    </xf>
    <xf numFmtId="175" fontId="16" fillId="0" borderId="2" xfId="55" applyNumberFormat="1" applyFont="1" applyFill="1" applyBorder="1" applyAlignment="1">
      <alignment horizontal="right" vertical="center" wrapText="1"/>
    </xf>
    <xf numFmtId="175" fontId="16" fillId="8" borderId="2" xfId="0" applyNumberFormat="1" applyFont="1" applyFill="1" applyBorder="1" applyAlignment="1">
      <alignment horizontal="right" vertical="center" wrapText="1"/>
    </xf>
    <xf numFmtId="175" fontId="3" fillId="8" borderId="2" xfId="0" applyNumberFormat="1" applyFont="1" applyFill="1" applyBorder="1" applyAlignment="1">
      <alignment horizontal="right" vertical="center" wrapText="1"/>
    </xf>
    <xf numFmtId="0" fontId="49" fillId="0" borderId="0" xfId="0" applyFont="1" applyAlignment="1">
      <alignment horizontal="left" vertical="center" wrapText="1"/>
    </xf>
    <xf numFmtId="0" fontId="26" fillId="0" borderId="0" xfId="0" applyFont="1" applyAlignment="1">
      <alignment horizontal="left" wrapText="1"/>
    </xf>
    <xf numFmtId="0" fontId="7" fillId="0" borderId="0" xfId="0" applyFont="1" applyAlignment="1">
      <alignment horizontal="left" vertical="center" wrapText="1"/>
    </xf>
    <xf numFmtId="0" fontId="7" fillId="0" borderId="0" xfId="0" applyFont="1" applyAlignment="1">
      <alignment horizontal="left" vertical="top" wrapText="1"/>
    </xf>
    <xf numFmtId="0" fontId="23" fillId="0" borderId="0" xfId="35" applyAlignment="1">
      <alignment horizontal="left" vertical="center" wrapText="1"/>
    </xf>
    <xf numFmtId="0" fontId="7" fillId="0" borderId="4" xfId="0" applyFont="1" applyFill="1" applyBorder="1" applyAlignment="1">
      <alignment horizontal="left" vertical="top"/>
    </xf>
    <xf numFmtId="0" fontId="7" fillId="0" borderId="5" xfId="0" applyFont="1" applyFill="1" applyBorder="1" applyAlignment="1">
      <alignment horizontal="left" vertical="top"/>
    </xf>
    <xf numFmtId="0" fontId="7" fillId="0" borderId="3" xfId="0" applyFont="1" applyFill="1" applyBorder="1" applyAlignment="1">
      <alignment horizontal="left" vertical="top"/>
    </xf>
    <xf numFmtId="0" fontId="7" fillId="0" borderId="6" xfId="0" applyFont="1" applyFill="1" applyBorder="1" applyAlignment="1">
      <alignment horizontal="left" vertical="top"/>
    </xf>
    <xf numFmtId="0" fontId="7" fillId="0" borderId="28" xfId="0" applyFont="1" applyFill="1" applyBorder="1" applyAlignment="1">
      <alignment horizontal="left" vertical="top"/>
    </xf>
    <xf numFmtId="0" fontId="7" fillId="0" borderId="29" xfId="0" applyFont="1" applyFill="1" applyBorder="1" applyAlignment="1">
      <alignment horizontal="left" vertical="top"/>
    </xf>
    <xf numFmtId="0" fontId="7" fillId="0" borderId="30" xfId="0" applyFont="1" applyFill="1" applyBorder="1" applyAlignment="1">
      <alignment horizontal="left" vertical="top"/>
    </xf>
    <xf numFmtId="0" fontId="7" fillId="0" borderId="23" xfId="0" applyFont="1" applyFill="1" applyBorder="1" applyAlignment="1">
      <alignment horizontal="left" vertical="top" wrapText="1"/>
    </xf>
    <xf numFmtId="0" fontId="7" fillId="0" borderId="24" xfId="0" applyFont="1" applyFill="1" applyBorder="1" applyAlignment="1">
      <alignment horizontal="left" vertical="top"/>
    </xf>
    <xf numFmtId="0" fontId="7" fillId="0" borderId="31" xfId="0" applyFont="1" applyFill="1" applyBorder="1" applyAlignment="1">
      <alignment horizontal="left" vertical="top"/>
    </xf>
    <xf numFmtId="0" fontId="7" fillId="0" borderId="16" xfId="0" applyFont="1" applyFill="1" applyBorder="1" applyAlignment="1">
      <alignment horizontal="left" vertical="top"/>
    </xf>
    <xf numFmtId="0" fontId="26" fillId="0" borderId="4" xfId="0" applyFont="1" applyFill="1" applyBorder="1" applyAlignment="1">
      <alignment horizontal="left" vertical="top"/>
    </xf>
    <xf numFmtId="0" fontId="26" fillId="0" borderId="17" xfId="0" applyFont="1" applyFill="1" applyBorder="1" applyAlignment="1">
      <alignment horizontal="left" vertical="top"/>
    </xf>
    <xf numFmtId="0" fontId="7" fillId="0" borderId="17" xfId="0" applyFont="1" applyFill="1" applyBorder="1" applyAlignment="1">
      <alignment horizontal="left" vertical="top"/>
    </xf>
    <xf numFmtId="0" fontId="7" fillId="0" borderId="26" xfId="0" applyFont="1" applyFill="1" applyBorder="1" applyAlignment="1">
      <alignment horizontal="left" vertical="top"/>
    </xf>
    <xf numFmtId="0" fontId="7" fillId="0" borderId="0" xfId="0" applyFont="1" applyFill="1" applyBorder="1" applyAlignment="1">
      <alignment horizontal="left" vertical="top"/>
    </xf>
    <xf numFmtId="0" fontId="7" fillId="0" borderId="27" xfId="0" applyFont="1" applyFill="1" applyBorder="1" applyAlignment="1">
      <alignment horizontal="left" vertical="top"/>
    </xf>
    <xf numFmtId="0" fontId="9" fillId="0" borderId="26" xfId="0" applyFont="1" applyFill="1" applyBorder="1" applyAlignment="1">
      <alignment horizontal="left" vertical="top"/>
    </xf>
    <xf numFmtId="0" fontId="9" fillId="0" borderId="0" xfId="0" applyFont="1" applyFill="1" applyBorder="1" applyAlignment="1">
      <alignment horizontal="left" vertical="top"/>
    </xf>
    <xf numFmtId="0" fontId="9" fillId="0" borderId="27" xfId="0" applyFont="1" applyFill="1" applyBorder="1" applyAlignment="1">
      <alignment horizontal="left" vertical="top"/>
    </xf>
    <xf numFmtId="0" fontId="7" fillId="0" borderId="5" xfId="0" applyFont="1" applyFill="1" applyBorder="1" applyAlignment="1">
      <alignment horizontal="left" vertical="top" wrapText="1"/>
    </xf>
    <xf numFmtId="0" fontId="7" fillId="0" borderId="3" xfId="0" applyFont="1" applyFill="1" applyBorder="1" applyAlignment="1">
      <alignment horizontal="left" vertical="top" wrapText="1"/>
    </xf>
    <xf numFmtId="0" fontId="7" fillId="0" borderId="15" xfId="0" applyFont="1" applyFill="1" applyBorder="1" applyAlignment="1">
      <alignment horizontal="left" vertical="top" wrapText="1"/>
    </xf>
    <xf numFmtId="0" fontId="26" fillId="0" borderId="14" xfId="0" applyFont="1" applyFill="1" applyBorder="1" applyAlignment="1">
      <alignment horizontal="left" vertical="top"/>
    </xf>
    <xf numFmtId="0" fontId="26" fillId="0" borderId="3" xfId="0" applyFont="1" applyFill="1" applyBorder="1" applyAlignment="1">
      <alignment horizontal="left" vertical="top"/>
    </xf>
    <xf numFmtId="0" fontId="26" fillId="0" borderId="6" xfId="0" applyFont="1" applyFill="1" applyBorder="1" applyAlignment="1">
      <alignment horizontal="left" vertical="top"/>
    </xf>
    <xf numFmtId="0" fontId="7" fillId="0" borderId="14" xfId="0" applyFont="1" applyFill="1" applyBorder="1" applyAlignment="1">
      <alignment horizontal="left" vertical="top"/>
    </xf>
    <xf numFmtId="0" fontId="26" fillId="0" borderId="5" xfId="0" applyFont="1" applyFill="1" applyBorder="1" applyAlignment="1">
      <alignment horizontal="left" vertical="top" wrapText="1"/>
    </xf>
    <xf numFmtId="0" fontId="26" fillId="0" borderId="3" xfId="0" applyFont="1" applyFill="1" applyBorder="1" applyAlignment="1">
      <alignment horizontal="left" vertical="top" wrapText="1"/>
    </xf>
    <xf numFmtId="0" fontId="26" fillId="0" borderId="15" xfId="0" applyFont="1" applyFill="1" applyBorder="1" applyAlignment="1">
      <alignment horizontal="left" vertical="top" wrapText="1"/>
    </xf>
    <xf numFmtId="0" fontId="27" fillId="0" borderId="5" xfId="0" applyFont="1" applyFill="1" applyBorder="1" applyAlignment="1">
      <alignment horizontal="left" vertical="top" wrapText="1"/>
    </xf>
    <xf numFmtId="0" fontId="27" fillId="0" borderId="3" xfId="0" applyFont="1" applyFill="1" applyBorder="1" applyAlignment="1">
      <alignment horizontal="left" vertical="top" wrapText="1"/>
    </xf>
    <xf numFmtId="0" fontId="27" fillId="0" borderId="15" xfId="0" applyFont="1" applyFill="1" applyBorder="1" applyAlignment="1">
      <alignment horizontal="left" vertical="top" wrapText="1"/>
    </xf>
    <xf numFmtId="0" fontId="7" fillId="0" borderId="0" xfId="0" applyFont="1" applyFill="1" applyAlignment="1">
      <alignment horizontal="left" vertical="top"/>
    </xf>
    <xf numFmtId="0" fontId="9" fillId="0" borderId="0" xfId="0" applyFont="1" applyFill="1" applyAlignment="1">
      <alignment horizontal="left" vertical="top"/>
    </xf>
    <xf numFmtId="0" fontId="7" fillId="0" borderId="11" xfId="0" applyFont="1" applyFill="1" applyBorder="1" applyAlignment="1">
      <alignment horizontal="left" vertical="top"/>
    </xf>
    <xf numFmtId="0" fontId="7" fillId="0" borderId="12" xfId="0" applyFont="1" applyFill="1" applyBorder="1" applyAlignment="1">
      <alignment horizontal="left" vertical="top"/>
    </xf>
    <xf numFmtId="0" fontId="26" fillId="0" borderId="23" xfId="0" applyFont="1" applyFill="1" applyBorder="1" applyAlignment="1">
      <alignment horizontal="left" vertical="top" wrapText="1"/>
    </xf>
    <xf numFmtId="0" fontId="26" fillId="0" borderId="24" xfId="0" applyFont="1" applyFill="1" applyBorder="1" applyAlignment="1">
      <alignment horizontal="left" vertical="top" wrapText="1"/>
    </xf>
    <xf numFmtId="0" fontId="26" fillId="0" borderId="25" xfId="0" applyFont="1" applyFill="1" applyBorder="1" applyAlignment="1">
      <alignment horizontal="left" vertical="top" wrapText="1"/>
    </xf>
    <xf numFmtId="0" fontId="7" fillId="0" borderId="18" xfId="0" applyFont="1" applyFill="1" applyBorder="1" applyAlignment="1">
      <alignment horizontal="left" vertical="top" wrapText="1"/>
    </xf>
    <xf numFmtId="0" fontId="7" fillId="0" borderId="19" xfId="0" applyFont="1" applyFill="1" applyBorder="1" applyAlignment="1">
      <alignment horizontal="left" vertical="top" wrapText="1"/>
    </xf>
    <xf numFmtId="0" fontId="7" fillId="0" borderId="20" xfId="0" applyFont="1" applyFill="1" applyBorder="1" applyAlignment="1">
      <alignment horizontal="left" vertical="top" wrapText="1"/>
    </xf>
    <xf numFmtId="0" fontId="7" fillId="0" borderId="21" xfId="0" applyFont="1" applyFill="1" applyBorder="1" applyAlignment="1">
      <alignment horizontal="left" vertical="top"/>
    </xf>
    <xf numFmtId="0" fontId="7" fillId="0" borderId="22" xfId="0" applyFont="1" applyFill="1" applyBorder="1" applyAlignment="1">
      <alignment horizontal="left" vertical="top"/>
    </xf>
    <xf numFmtId="0" fontId="26" fillId="0" borderId="5" xfId="0" applyFont="1" applyFill="1" applyBorder="1" applyAlignment="1">
      <alignment horizontal="left" vertical="top"/>
    </xf>
    <xf numFmtId="0" fontId="7" fillId="0" borderId="4" xfId="0" applyFont="1" applyBorder="1" applyAlignment="1">
      <alignment horizontal="left"/>
    </xf>
    <xf numFmtId="0" fontId="9" fillId="0" borderId="5" xfId="0" applyFont="1" applyFill="1" applyBorder="1" applyAlignment="1">
      <alignment horizontal="left" vertical="top" wrapText="1"/>
    </xf>
    <xf numFmtId="0" fontId="9" fillId="0" borderId="3" xfId="0" applyFont="1" applyFill="1" applyBorder="1" applyAlignment="1">
      <alignment horizontal="left" vertical="top" wrapText="1"/>
    </xf>
    <xf numFmtId="0" fontId="9" fillId="0" borderId="15" xfId="0" applyFont="1" applyFill="1" applyBorder="1" applyAlignment="1">
      <alignment horizontal="left" vertical="top" wrapText="1"/>
    </xf>
    <xf numFmtId="0" fontId="7" fillId="0" borderId="15" xfId="0" applyFont="1" applyFill="1" applyBorder="1" applyAlignment="1">
      <alignment horizontal="left" vertical="top"/>
    </xf>
    <xf numFmtId="0" fontId="26" fillId="0" borderId="0" xfId="0" applyFont="1" applyFill="1" applyBorder="1" applyAlignment="1">
      <alignment horizontal="left" vertical="top"/>
    </xf>
    <xf numFmtId="0" fontId="7" fillId="0" borderId="13" xfId="0" applyFont="1" applyFill="1" applyBorder="1" applyAlignment="1">
      <alignment horizontal="left" vertical="top"/>
    </xf>
    <xf numFmtId="0" fontId="9" fillId="0" borderId="8" xfId="0" applyFont="1" applyFill="1" applyBorder="1" applyAlignment="1">
      <alignment horizontal="left" vertical="top"/>
    </xf>
    <xf numFmtId="0" fontId="9" fillId="0" borderId="9" xfId="0" applyFont="1" applyFill="1" applyBorder="1" applyAlignment="1">
      <alignment horizontal="left" vertical="top"/>
    </xf>
    <xf numFmtId="0" fontId="9" fillId="0" borderId="10" xfId="0" applyFont="1" applyFill="1" applyBorder="1" applyAlignment="1">
      <alignment horizontal="left" vertical="top"/>
    </xf>
    <xf numFmtId="0" fontId="27" fillId="0" borderId="4" xfId="0" applyFont="1" applyFill="1" applyBorder="1" applyAlignment="1">
      <alignment horizontal="left" vertical="top" wrapText="1"/>
    </xf>
    <xf numFmtId="0" fontId="27" fillId="0" borderId="4" xfId="0" applyFont="1" applyFill="1" applyBorder="1" applyAlignment="1">
      <alignment horizontal="left" vertical="top"/>
    </xf>
    <xf numFmtId="0" fontId="27" fillId="0" borderId="17" xfId="0" applyFont="1" applyFill="1" applyBorder="1" applyAlignment="1">
      <alignment horizontal="left" vertical="top"/>
    </xf>
    <xf numFmtId="0" fontId="9" fillId="0" borderId="0" xfId="0" applyFont="1" applyBorder="1" applyAlignment="1">
      <alignment horizontal="left" wrapText="1"/>
    </xf>
    <xf numFmtId="0" fontId="5" fillId="0" borderId="0" xfId="0" applyFont="1" applyAlignment="1">
      <alignment horizontal="left" wrapText="1"/>
    </xf>
    <xf numFmtId="0" fontId="26" fillId="0" borderId="4" xfId="0" applyFont="1" applyFill="1" applyBorder="1" applyAlignment="1">
      <alignment horizontal="left" vertical="top" wrapText="1"/>
    </xf>
    <xf numFmtId="0" fontId="5" fillId="0" borderId="0" xfId="0" applyFont="1" applyFill="1" applyBorder="1" applyAlignment="1">
      <alignment horizontal="left" vertical="center" wrapText="1"/>
    </xf>
    <xf numFmtId="0" fontId="6" fillId="0" borderId="0" xfId="0" applyFont="1" applyFill="1" applyBorder="1" applyAlignment="1">
      <alignment horizontal="left" vertical="center" wrapText="1"/>
    </xf>
    <xf numFmtId="0" fontId="8" fillId="0" borderId="0" xfId="0" applyFont="1" applyAlignment="1">
      <alignment horizontal="left" vertical="center" wrapText="1"/>
    </xf>
    <xf numFmtId="0" fontId="26" fillId="0" borderId="15" xfId="0" applyFont="1" applyFill="1" applyBorder="1" applyAlignment="1">
      <alignment horizontal="left" vertical="top"/>
    </xf>
    <xf numFmtId="0" fontId="9" fillId="0" borderId="21" xfId="0" applyFont="1" applyFill="1" applyBorder="1" applyAlignment="1">
      <alignment horizontal="left" vertical="top"/>
    </xf>
    <xf numFmtId="0" fontId="9" fillId="0" borderId="4" xfId="0" applyFont="1" applyFill="1" applyBorder="1" applyAlignment="1">
      <alignment horizontal="left" vertical="top"/>
    </xf>
    <xf numFmtId="0" fontId="9" fillId="0" borderId="17" xfId="0" applyFont="1" applyFill="1" applyBorder="1" applyAlignment="1">
      <alignment horizontal="left" vertical="top"/>
    </xf>
    <xf numFmtId="0" fontId="7" fillId="0" borderId="4" xfId="0" applyFont="1" applyFill="1" applyBorder="1" applyAlignment="1">
      <alignment horizontal="center" vertical="top"/>
    </xf>
    <xf numFmtId="0" fontId="7" fillId="0" borderId="4" xfId="0" applyFont="1" applyFill="1" applyBorder="1" applyAlignment="1">
      <alignment horizontal="center"/>
    </xf>
    <xf numFmtId="0" fontId="21" fillId="0" borderId="0" xfId="0" applyFont="1" applyAlignment="1">
      <alignment horizontal="left" vertical="center"/>
    </xf>
    <xf numFmtId="0" fontId="21" fillId="0" borderId="0" xfId="0" applyFont="1" applyAlignment="1">
      <alignment horizontal="center" vertical="center"/>
    </xf>
    <xf numFmtId="0" fontId="21" fillId="0" borderId="0" xfId="0" applyFont="1" applyBorder="1" applyAlignment="1">
      <alignment horizontal="left" vertical="top" wrapText="1"/>
    </xf>
    <xf numFmtId="0" fontId="3" fillId="0" borderId="2" xfId="0" applyFont="1" applyFill="1" applyBorder="1" applyAlignment="1">
      <alignment horizontal="left" vertical="center"/>
    </xf>
    <xf numFmtId="0" fontId="3" fillId="0" borderId="1" xfId="0" applyFont="1" applyFill="1" applyBorder="1" applyAlignment="1">
      <alignment horizontal="left" vertical="center"/>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7" fillId="0" borderId="4" xfId="0" applyFont="1" applyFill="1" applyBorder="1" applyAlignment="1">
      <alignment horizontal="left"/>
    </xf>
    <xf numFmtId="0" fontId="7" fillId="0" borderId="5" xfId="0" applyFont="1" applyFill="1" applyBorder="1" applyAlignment="1">
      <alignment horizontal="left"/>
    </xf>
    <xf numFmtId="0" fontId="7" fillId="0" borderId="3" xfId="0" applyFont="1" applyFill="1" applyBorder="1" applyAlignment="1">
      <alignment horizontal="left"/>
    </xf>
    <xf numFmtId="0" fontId="7" fillId="0" borderId="6" xfId="0" applyFont="1" applyFill="1" applyBorder="1" applyAlignment="1">
      <alignment horizontal="left"/>
    </xf>
    <xf numFmtId="0" fontId="9" fillId="0" borderId="4" xfId="0" applyFont="1" applyFill="1" applyBorder="1" applyAlignment="1">
      <alignment horizontal="left"/>
    </xf>
    <xf numFmtId="0" fontId="9" fillId="0" borderId="17" xfId="0" applyFont="1" applyFill="1" applyBorder="1" applyAlignment="1">
      <alignment horizontal="left"/>
    </xf>
    <xf numFmtId="0" fontId="26" fillId="0" borderId="4" xfId="0" applyFont="1" applyFill="1" applyBorder="1" applyAlignment="1">
      <alignment horizontal="left"/>
    </xf>
    <xf numFmtId="0" fontId="26" fillId="0" borderId="17" xfId="0" applyFont="1" applyFill="1" applyBorder="1" applyAlignment="1">
      <alignment horizontal="left"/>
    </xf>
    <xf numFmtId="0" fontId="7" fillId="0" borderId="17" xfId="0" applyFont="1" applyFill="1" applyBorder="1" applyAlignment="1">
      <alignment horizontal="left"/>
    </xf>
    <xf numFmtId="0" fontId="7" fillId="0" borderId="26" xfId="0" applyFont="1" applyFill="1" applyBorder="1" applyAlignment="1">
      <alignment horizontal="left"/>
    </xf>
    <xf numFmtId="0" fontId="7" fillId="0" borderId="0" xfId="0" applyFont="1" applyFill="1" applyBorder="1" applyAlignment="1">
      <alignment horizontal="left"/>
    </xf>
    <xf numFmtId="0" fontId="7" fillId="0" borderId="27" xfId="0" applyFont="1" applyFill="1" applyBorder="1" applyAlignment="1">
      <alignment horizontal="left"/>
    </xf>
    <xf numFmtId="0" fontId="9" fillId="0" borderId="26" xfId="0" applyFont="1" applyFill="1" applyBorder="1" applyAlignment="1">
      <alignment horizontal="left"/>
    </xf>
    <xf numFmtId="0" fontId="9" fillId="0" borderId="0" xfId="0" applyFont="1" applyFill="1" applyBorder="1" applyAlignment="1">
      <alignment horizontal="left"/>
    </xf>
    <xf numFmtId="0" fontId="9" fillId="0" borderId="27" xfId="0" applyFont="1" applyFill="1" applyBorder="1" applyAlignment="1">
      <alignment horizontal="left"/>
    </xf>
    <xf numFmtId="0" fontId="7" fillId="0" borderId="28" xfId="0" applyFont="1" applyFill="1" applyBorder="1" applyAlignment="1">
      <alignment horizontal="left"/>
    </xf>
    <xf numFmtId="0" fontId="7" fillId="0" borderId="29" xfId="0" applyFont="1" applyFill="1" applyBorder="1" applyAlignment="1">
      <alignment horizontal="left"/>
    </xf>
    <xf numFmtId="0" fontId="7" fillId="0" borderId="30" xfId="0" applyFont="1" applyFill="1" applyBorder="1" applyAlignment="1">
      <alignment horizontal="left"/>
    </xf>
    <xf numFmtId="0" fontId="27" fillId="0" borderId="4" xfId="0" applyFont="1" applyFill="1" applyBorder="1" applyAlignment="1">
      <alignment horizontal="left" wrapText="1"/>
    </xf>
    <xf numFmtId="0" fontId="27" fillId="0" borderId="4" xfId="0" applyFont="1" applyFill="1" applyBorder="1" applyAlignment="1">
      <alignment horizontal="left"/>
    </xf>
    <xf numFmtId="0" fontId="27" fillId="0" borderId="17" xfId="0" applyFont="1" applyFill="1" applyBorder="1" applyAlignment="1">
      <alignment horizontal="left"/>
    </xf>
    <xf numFmtId="0" fontId="7" fillId="0" borderId="5" xfId="0" applyFont="1" applyFill="1" applyBorder="1" applyAlignment="1">
      <alignment horizontal="left" wrapText="1"/>
    </xf>
    <xf numFmtId="0" fontId="7" fillId="0" borderId="3" xfId="0" applyFont="1" applyFill="1" applyBorder="1" applyAlignment="1">
      <alignment horizontal="left" wrapText="1"/>
    </xf>
    <xf numFmtId="0" fontId="7" fillId="0" borderId="15" xfId="0" applyFont="1" applyFill="1" applyBorder="1" applyAlignment="1">
      <alignment horizontal="left" wrapText="1"/>
    </xf>
    <xf numFmtId="0" fontId="26" fillId="0" borderId="5" xfId="0" applyFont="1" applyFill="1" applyBorder="1" applyAlignment="1">
      <alignment horizontal="left" wrapText="1"/>
    </xf>
    <xf numFmtId="0" fontId="26" fillId="0" borderId="3" xfId="0" applyFont="1" applyFill="1" applyBorder="1" applyAlignment="1">
      <alignment horizontal="left" wrapText="1"/>
    </xf>
    <xf numFmtId="0" fontId="26" fillId="0" borderId="15" xfId="0" applyFont="1" applyFill="1" applyBorder="1" applyAlignment="1">
      <alignment horizontal="left" wrapText="1"/>
    </xf>
    <xf numFmtId="0" fontId="7" fillId="0" borderId="0" xfId="0" applyFont="1" applyFill="1" applyAlignment="1">
      <alignment horizontal="left"/>
    </xf>
    <xf numFmtId="0" fontId="9" fillId="0" borderId="0" xfId="0" applyFont="1" applyFill="1" applyAlignment="1">
      <alignment horizontal="left"/>
    </xf>
    <xf numFmtId="0" fontId="27" fillId="0" borderId="5" xfId="0" applyFont="1" applyFill="1" applyBorder="1" applyAlignment="1">
      <alignment horizontal="left" wrapText="1"/>
    </xf>
    <xf numFmtId="0" fontId="27" fillId="0" borderId="3" xfId="0" applyFont="1" applyFill="1" applyBorder="1" applyAlignment="1">
      <alignment horizontal="left" wrapText="1"/>
    </xf>
    <xf numFmtId="0" fontId="27" fillId="0" borderId="15" xfId="0" applyFont="1" applyFill="1" applyBorder="1" applyAlignment="1">
      <alignment horizontal="left" wrapText="1"/>
    </xf>
    <xf numFmtId="0" fontId="7" fillId="0" borderId="15" xfId="0" applyFont="1" applyFill="1" applyBorder="1" applyAlignment="1">
      <alignment horizontal="left"/>
    </xf>
    <xf numFmtId="0" fontId="9" fillId="0" borderId="5" xfId="0" applyFont="1" applyFill="1" applyBorder="1" applyAlignment="1">
      <alignment horizontal="left" wrapText="1"/>
    </xf>
    <xf numFmtId="0" fontId="9" fillId="0" borderId="3" xfId="0" applyFont="1" applyFill="1" applyBorder="1" applyAlignment="1">
      <alignment horizontal="left" wrapText="1"/>
    </xf>
    <xf numFmtId="0" fontId="9" fillId="0" borderId="15" xfId="0" applyFont="1" applyFill="1" applyBorder="1" applyAlignment="1">
      <alignment horizontal="left" wrapText="1"/>
    </xf>
    <xf numFmtId="0" fontId="9" fillId="0" borderId="8" xfId="0" applyFont="1" applyFill="1" applyBorder="1" applyAlignment="1">
      <alignment horizontal="left"/>
    </xf>
    <xf numFmtId="0" fontId="9" fillId="0" borderId="9" xfId="0" applyFont="1" applyFill="1" applyBorder="1" applyAlignment="1">
      <alignment horizontal="left"/>
    </xf>
    <xf numFmtId="0" fontId="9" fillId="0" borderId="10" xfId="0" applyFont="1" applyFill="1" applyBorder="1" applyAlignment="1">
      <alignment horizontal="left"/>
    </xf>
    <xf numFmtId="0" fontId="26" fillId="0" borderId="0" xfId="0" applyFont="1" applyFill="1" applyBorder="1" applyAlignment="1">
      <alignment horizontal="left"/>
    </xf>
    <xf numFmtId="0" fontId="7" fillId="0" borderId="12" xfId="0" applyFont="1" applyFill="1" applyBorder="1" applyAlignment="1">
      <alignment horizontal="left"/>
    </xf>
    <xf numFmtId="0" fontId="7" fillId="0" borderId="13" xfId="0" applyFont="1" applyFill="1" applyBorder="1" applyAlignment="1">
      <alignment horizontal="left"/>
    </xf>
    <xf numFmtId="0" fontId="0" fillId="0" borderId="0" xfId="0" applyAlignment="1">
      <alignment horizontal="left" wrapText="1"/>
    </xf>
    <xf numFmtId="0" fontId="7" fillId="0" borderId="4" xfId="0" applyFont="1" applyFill="1" applyBorder="1" applyAlignment="1">
      <alignment vertical="top"/>
    </xf>
    <xf numFmtId="0" fontId="26" fillId="0" borderId="4" xfId="0" applyFont="1" applyFill="1" applyBorder="1" applyAlignment="1">
      <alignment horizontal="left" wrapText="1"/>
    </xf>
    <xf numFmtId="0" fontId="7" fillId="0" borderId="5" xfId="0" applyFont="1" applyBorder="1" applyAlignment="1">
      <alignment horizontal="left"/>
    </xf>
    <xf numFmtId="0" fontId="7" fillId="0" borderId="3" xfId="0" applyFont="1" applyBorder="1" applyAlignment="1">
      <alignment horizontal="left"/>
    </xf>
    <xf numFmtId="0" fontId="7" fillId="0" borderId="6" xfId="0" applyFont="1" applyBorder="1" applyAlignment="1">
      <alignment horizontal="left"/>
    </xf>
    <xf numFmtId="0" fontId="8" fillId="0" borderId="0" xfId="0" applyFont="1" applyBorder="1" applyAlignment="1">
      <alignment horizontal="left" vertical="center"/>
    </xf>
    <xf numFmtId="0" fontId="14" fillId="0" borderId="0" xfId="0" applyFont="1" applyFill="1" applyBorder="1" applyAlignment="1">
      <alignment horizontal="left" wrapText="1"/>
    </xf>
    <xf numFmtId="0" fontId="6" fillId="0" borderId="0" xfId="0" applyFont="1" applyAlignment="1">
      <alignment horizontal="left" vertical="center" wrapText="1"/>
    </xf>
    <xf numFmtId="0" fontId="26" fillId="0" borderId="14" xfId="0" applyFont="1" applyFill="1" applyBorder="1" applyAlignment="1">
      <alignment horizontal="left" vertical="top" wrapText="1"/>
    </xf>
    <xf numFmtId="0" fontId="26" fillId="0" borderId="6" xfId="0" applyFont="1" applyFill="1" applyBorder="1" applyAlignment="1">
      <alignment horizontal="left" vertical="top" wrapText="1"/>
    </xf>
    <xf numFmtId="0" fontId="7" fillId="0" borderId="4" xfId="0" applyFont="1" applyFill="1" applyBorder="1" applyAlignment="1">
      <alignment horizontal="left" vertical="top" wrapText="1"/>
    </xf>
    <xf numFmtId="0" fontId="5" fillId="0" borderId="2" xfId="0" applyFont="1" applyFill="1" applyBorder="1" applyAlignment="1">
      <alignment horizontal="left" wrapText="1"/>
    </xf>
    <xf numFmtId="0" fontId="5" fillId="0" borderId="0" xfId="0" applyFont="1" applyFill="1" applyBorder="1" applyAlignment="1">
      <alignment horizontal="left" wrapText="1"/>
    </xf>
    <xf numFmtId="0" fontId="7" fillId="0" borderId="6" xfId="0" applyFont="1" applyFill="1" applyBorder="1" applyAlignment="1">
      <alignment horizontal="left" vertical="top" wrapText="1"/>
    </xf>
    <xf numFmtId="0" fontId="8" fillId="0" borderId="4" xfId="0" applyFont="1" applyFill="1" applyBorder="1" applyAlignment="1">
      <alignment horizontal="left" vertical="top"/>
    </xf>
    <xf numFmtId="0" fontId="8" fillId="0" borderId="17" xfId="0" applyFont="1" applyFill="1" applyBorder="1" applyAlignment="1">
      <alignment horizontal="left" vertical="top"/>
    </xf>
    <xf numFmtId="0" fontId="8" fillId="0" borderId="0" xfId="0" applyFont="1" applyBorder="1" applyAlignment="1">
      <alignment horizontal="left" vertical="center" wrapText="1"/>
    </xf>
    <xf numFmtId="0" fontId="3" fillId="0" borderId="2" xfId="2" applyFont="1" applyFill="1" applyBorder="1" applyAlignment="1" applyProtection="1">
      <alignment horizontal="left" vertical="center" wrapText="1"/>
    </xf>
    <xf numFmtId="0" fontId="3" fillId="0" borderId="1" xfId="2" applyFont="1" applyFill="1" applyBorder="1" applyAlignment="1" applyProtection="1">
      <alignment horizontal="left" vertical="center" wrapText="1"/>
    </xf>
    <xf numFmtId="169" fontId="3" fillId="0" borderId="2" xfId="38" applyNumberFormat="1" applyFont="1" applyFill="1" applyBorder="1" applyAlignment="1" applyProtection="1">
      <alignment horizontal="center" vertical="center" wrapText="1"/>
    </xf>
    <xf numFmtId="169" fontId="3" fillId="0" borderId="2" xfId="38" applyNumberFormat="1" applyFont="1" applyFill="1" applyBorder="1" applyAlignment="1" applyProtection="1">
      <alignment horizontal="center" vertical="center" wrapText="1"/>
      <protection locked="0"/>
    </xf>
    <xf numFmtId="0" fontId="6" fillId="0" borderId="0" xfId="2" applyFont="1" applyFill="1" applyBorder="1" applyAlignment="1" applyProtection="1">
      <alignment horizontal="left" vertical="center" wrapText="1"/>
    </xf>
    <xf numFmtId="0" fontId="7" fillId="0" borderId="14" xfId="39" applyFont="1" applyFill="1" applyBorder="1" applyAlignment="1">
      <alignment horizontal="left" vertical="top"/>
    </xf>
    <xf numFmtId="0" fontId="7" fillId="0" borderId="3" xfId="39" applyFont="1" applyFill="1" applyBorder="1" applyAlignment="1">
      <alignment horizontal="left" vertical="top"/>
    </xf>
    <xf numFmtId="0" fontId="7" fillId="0" borderId="6" xfId="39" applyFont="1" applyFill="1" applyBorder="1" applyAlignment="1">
      <alignment horizontal="left" vertical="top"/>
    </xf>
    <xf numFmtId="0" fontId="29" fillId="0" borderId="5" xfId="39" applyFont="1" applyFill="1" applyBorder="1" applyAlignment="1">
      <alignment horizontal="left" vertical="center" wrapText="1"/>
    </xf>
    <xf numFmtId="0" fontId="29" fillId="0" borderId="3" xfId="39" applyFont="1" applyFill="1" applyBorder="1" applyAlignment="1">
      <alignment horizontal="left" vertical="center" wrapText="1"/>
    </xf>
    <xf numFmtId="0" fontId="29" fillId="0" borderId="15" xfId="39" applyFont="1" applyFill="1" applyBorder="1" applyAlignment="1">
      <alignment horizontal="left" vertical="center" wrapText="1"/>
    </xf>
    <xf numFmtId="0" fontId="9" fillId="0" borderId="0" xfId="39" applyFont="1" applyFill="1" applyAlignment="1">
      <alignment horizontal="left" vertical="top"/>
    </xf>
    <xf numFmtId="0" fontId="7" fillId="0" borderId="0" xfId="39" applyFont="1" applyFill="1" applyAlignment="1">
      <alignment horizontal="left" vertical="top"/>
    </xf>
    <xf numFmtId="0" fontId="9" fillId="0" borderId="8" xfId="39" applyFont="1" applyFill="1" applyBorder="1" applyAlignment="1">
      <alignment horizontal="left" vertical="top"/>
    </xf>
    <xf numFmtId="0" fontId="9" fillId="0" borderId="9" xfId="39" applyFont="1" applyFill="1" applyBorder="1" applyAlignment="1">
      <alignment horizontal="left" vertical="top"/>
    </xf>
    <xf numFmtId="0" fontId="9" fillId="0" borderId="10" xfId="39" applyFont="1" applyFill="1" applyBorder="1" applyAlignment="1">
      <alignment horizontal="left" vertical="top"/>
    </xf>
    <xf numFmtId="0" fontId="26" fillId="0" borderId="0" xfId="39" applyFont="1" applyFill="1" applyBorder="1" applyAlignment="1">
      <alignment horizontal="left" vertical="top"/>
    </xf>
    <xf numFmtId="0" fontId="7" fillId="0" borderId="11" xfId="39" applyFont="1" applyFill="1" applyBorder="1" applyAlignment="1">
      <alignment horizontal="left" vertical="top"/>
    </xf>
    <xf numFmtId="0" fontId="7" fillId="0" borderId="12" xfId="39" applyFont="1" applyFill="1" applyBorder="1" applyAlignment="1">
      <alignment horizontal="left" vertical="top"/>
    </xf>
    <xf numFmtId="0" fontId="7" fillId="0" borderId="13" xfId="39" applyFont="1" applyFill="1" applyBorder="1" applyAlignment="1">
      <alignment horizontal="left" vertical="top"/>
    </xf>
    <xf numFmtId="0" fontId="7" fillId="0" borderId="5" xfId="39" applyFont="1" applyFill="1" applyBorder="1" applyAlignment="1">
      <alignment horizontal="left" vertical="top"/>
    </xf>
    <xf numFmtId="0" fontId="7" fillId="0" borderId="15" xfId="39" applyFont="1" applyFill="1" applyBorder="1" applyAlignment="1">
      <alignment horizontal="left" vertical="top"/>
    </xf>
    <xf numFmtId="0" fontId="26" fillId="0" borderId="5" xfId="39" applyFont="1" applyFill="1" applyBorder="1" applyAlignment="1">
      <alignment horizontal="left" vertical="top"/>
    </xf>
    <xf numFmtId="0" fontId="26" fillId="0" borderId="3" xfId="39" applyFont="1" applyFill="1" applyBorder="1" applyAlignment="1">
      <alignment horizontal="left" vertical="top"/>
    </xf>
    <xf numFmtId="0" fontId="26" fillId="0" borderId="15" xfId="39" applyFont="1" applyFill="1" applyBorder="1" applyAlignment="1">
      <alignment horizontal="left" vertical="top"/>
    </xf>
    <xf numFmtId="0" fontId="26" fillId="0" borderId="5" xfId="39" applyFont="1" applyFill="1" applyBorder="1" applyAlignment="1">
      <alignment horizontal="left" vertical="top" wrapText="1"/>
    </xf>
    <xf numFmtId="0" fontId="26" fillId="0" borderId="3" xfId="39" applyFont="1" applyFill="1" applyBorder="1" applyAlignment="1">
      <alignment horizontal="left" vertical="top" wrapText="1"/>
    </xf>
    <xf numFmtId="0" fontId="26" fillId="0" borderId="15" xfId="39" applyFont="1" applyFill="1" applyBorder="1" applyAlignment="1">
      <alignment horizontal="left" vertical="top" wrapText="1"/>
    </xf>
    <xf numFmtId="0" fontId="7" fillId="0" borderId="16" xfId="39" applyFont="1" applyFill="1" applyBorder="1" applyAlignment="1">
      <alignment horizontal="left" vertical="top"/>
    </xf>
    <xf numFmtId="0" fontId="7" fillId="0" borderId="4" xfId="39" applyFont="1" applyFill="1" applyBorder="1" applyAlignment="1">
      <alignment horizontal="left" vertical="top"/>
    </xf>
    <xf numFmtId="0" fontId="27" fillId="0" borderId="5" xfId="39" applyFont="1" applyFill="1" applyBorder="1" applyAlignment="1">
      <alignment horizontal="left" vertical="top" wrapText="1"/>
    </xf>
    <xf numFmtId="0" fontId="27" fillId="0" borderId="3" xfId="39" applyFont="1" applyFill="1" applyBorder="1" applyAlignment="1">
      <alignment horizontal="left" vertical="top" wrapText="1"/>
    </xf>
    <xf numFmtId="0" fontId="27" fillId="0" borderId="15" xfId="39" applyFont="1" applyFill="1" applyBorder="1" applyAlignment="1">
      <alignment horizontal="left" vertical="top" wrapText="1"/>
    </xf>
    <xf numFmtId="0" fontId="7" fillId="0" borderId="5" xfId="39" applyFont="1" applyFill="1" applyBorder="1" applyAlignment="1">
      <alignment horizontal="left" vertical="top" wrapText="1"/>
    </xf>
    <xf numFmtId="0" fontId="7" fillId="0" borderId="3" xfId="39" applyFont="1" applyFill="1" applyBorder="1" applyAlignment="1">
      <alignment horizontal="left" vertical="top" wrapText="1"/>
    </xf>
    <xf numFmtId="0" fontId="7" fillId="0" borderId="15" xfId="39" applyFont="1" applyFill="1" applyBorder="1" applyAlignment="1">
      <alignment horizontal="left" vertical="top" wrapText="1"/>
    </xf>
    <xf numFmtId="0" fontId="26" fillId="0" borderId="6" xfId="39" applyFont="1" applyFill="1" applyBorder="1" applyAlignment="1">
      <alignment horizontal="left" vertical="top"/>
    </xf>
    <xf numFmtId="0" fontId="7" fillId="0" borderId="18" xfId="39" applyFont="1" applyFill="1" applyBorder="1" applyAlignment="1">
      <alignment horizontal="left" vertical="top" wrapText="1"/>
    </xf>
    <xf numFmtId="0" fontId="7" fillId="0" borderId="19" xfId="39" applyFont="1" applyFill="1" applyBorder="1" applyAlignment="1">
      <alignment horizontal="left" vertical="top" wrapText="1"/>
    </xf>
    <xf numFmtId="0" fontId="7" fillId="0" borderId="20" xfId="39" applyFont="1" applyFill="1" applyBorder="1" applyAlignment="1">
      <alignment horizontal="left" vertical="top" wrapText="1"/>
    </xf>
    <xf numFmtId="0" fontId="7" fillId="0" borderId="21" xfId="39" applyFont="1" applyFill="1" applyBorder="1" applyAlignment="1">
      <alignment horizontal="left" vertical="top"/>
    </xf>
    <xf numFmtId="0" fontId="9" fillId="0" borderId="21" xfId="39" applyFont="1" applyFill="1" applyBorder="1" applyAlignment="1">
      <alignment horizontal="center" vertical="top"/>
    </xf>
    <xf numFmtId="0" fontId="7" fillId="0" borderId="22" xfId="39" applyFont="1" applyFill="1" applyBorder="1" applyAlignment="1">
      <alignment horizontal="left" vertical="top"/>
    </xf>
    <xf numFmtId="0" fontId="26" fillId="0" borderId="23" xfId="39" applyFont="1" applyFill="1" applyBorder="1" applyAlignment="1">
      <alignment horizontal="left" vertical="top" wrapText="1"/>
    </xf>
    <xf numFmtId="0" fontId="26" fillId="0" borderId="24" xfId="39" applyFont="1" applyFill="1" applyBorder="1" applyAlignment="1">
      <alignment horizontal="left" vertical="top" wrapText="1"/>
    </xf>
    <xf numFmtId="0" fontId="26" fillId="0" borderId="25" xfId="39" applyFont="1" applyFill="1" applyBorder="1" applyAlignment="1">
      <alignment horizontal="left" vertical="top" wrapText="1"/>
    </xf>
    <xf numFmtId="0" fontId="26" fillId="0" borderId="5" xfId="39" applyFont="1" applyFill="1" applyBorder="1" applyAlignment="1">
      <alignment horizontal="left" vertical="center" wrapText="1"/>
    </xf>
    <xf numFmtId="0" fontId="26" fillId="0" borderId="3" xfId="39" applyFont="1" applyFill="1" applyBorder="1" applyAlignment="1">
      <alignment horizontal="left" vertical="center" wrapText="1"/>
    </xf>
    <xf numFmtId="0" fontId="26" fillId="0" borderId="15" xfId="39" applyFont="1" applyFill="1" applyBorder="1" applyAlignment="1">
      <alignment horizontal="left" vertical="center" wrapText="1"/>
    </xf>
    <xf numFmtId="0" fontId="9" fillId="0" borderId="5" xfId="39" applyFont="1" applyFill="1" applyBorder="1" applyAlignment="1">
      <alignment horizontal="left" vertical="top" wrapText="1"/>
    </xf>
    <xf numFmtId="0" fontId="9" fillId="0" borderId="3" xfId="39" applyFont="1" applyFill="1" applyBorder="1" applyAlignment="1">
      <alignment horizontal="left" vertical="top" wrapText="1"/>
    </xf>
    <xf numFmtId="0" fontId="9" fillId="0" borderId="15" xfId="39" applyFont="1" applyFill="1" applyBorder="1" applyAlignment="1">
      <alignment horizontal="left" vertical="top" wrapText="1"/>
    </xf>
    <xf numFmtId="0" fontId="26" fillId="0" borderId="14" xfId="39" applyFont="1" applyFill="1" applyBorder="1" applyAlignment="1">
      <alignment horizontal="left" vertical="top" wrapText="1"/>
    </xf>
    <xf numFmtId="0" fontId="26" fillId="0" borderId="6" xfId="39" applyFont="1" applyFill="1" applyBorder="1" applyAlignment="1">
      <alignment horizontal="left" vertical="top" wrapText="1"/>
    </xf>
    <xf numFmtId="0" fontId="9" fillId="0" borderId="4" xfId="39" applyFont="1" applyFill="1" applyBorder="1" applyAlignment="1">
      <alignment horizontal="left" vertical="top"/>
    </xf>
    <xf numFmtId="0" fontId="8" fillId="0" borderId="4" xfId="39" applyFont="1" applyFill="1" applyBorder="1" applyAlignment="1">
      <alignment horizontal="left" vertical="top"/>
    </xf>
    <xf numFmtId="0" fontId="8" fillId="0" borderId="17" xfId="39" applyFont="1" applyFill="1" applyBorder="1" applyAlignment="1">
      <alignment horizontal="left" vertical="top"/>
    </xf>
    <xf numFmtId="0" fontId="29" fillId="0" borderId="4" xfId="39" applyFont="1" applyFill="1" applyBorder="1" applyAlignment="1">
      <alignment horizontal="left" vertical="top"/>
    </xf>
    <xf numFmtId="0" fontId="7" fillId="0" borderId="17" xfId="39" applyFont="1" applyFill="1" applyBorder="1" applyAlignment="1">
      <alignment horizontal="left" vertical="top"/>
    </xf>
    <xf numFmtId="14" fontId="26" fillId="0" borderId="4" xfId="39" applyNumberFormat="1" applyFont="1" applyFill="1" applyBorder="1" applyAlignment="1">
      <alignment horizontal="left" vertical="top"/>
    </xf>
    <xf numFmtId="0" fontId="26" fillId="0" borderId="4" xfId="39" applyFont="1" applyFill="1" applyBorder="1" applyAlignment="1">
      <alignment horizontal="left" vertical="top"/>
    </xf>
    <xf numFmtId="0" fontId="26" fillId="0" borderId="17" xfId="39" applyFont="1" applyFill="1" applyBorder="1" applyAlignment="1">
      <alignment horizontal="left" vertical="top"/>
    </xf>
    <xf numFmtId="0" fontId="7" fillId="0" borderId="26" xfId="39" applyFont="1" applyFill="1" applyBorder="1" applyAlignment="1">
      <alignment horizontal="left" vertical="top"/>
    </xf>
    <xf numFmtId="0" fontId="7" fillId="0" borderId="0" xfId="39" applyFont="1" applyFill="1" applyBorder="1" applyAlignment="1">
      <alignment horizontal="left" vertical="top"/>
    </xf>
    <xf numFmtId="0" fontId="7" fillId="0" borderId="27" xfId="39" applyFont="1" applyFill="1" applyBorder="1" applyAlignment="1">
      <alignment horizontal="left" vertical="top"/>
    </xf>
    <xf numFmtId="0" fontId="9" fillId="0" borderId="26" xfId="39" applyFont="1" applyFill="1" applyBorder="1" applyAlignment="1">
      <alignment horizontal="left" vertical="top"/>
    </xf>
    <xf numFmtId="0" fontId="9" fillId="0" borderId="0" xfId="39" applyFont="1" applyFill="1" applyBorder="1" applyAlignment="1">
      <alignment horizontal="left" vertical="top"/>
    </xf>
    <xf numFmtId="0" fontId="9" fillId="0" borderId="27" xfId="39" applyFont="1" applyFill="1" applyBorder="1" applyAlignment="1">
      <alignment horizontal="left" vertical="top"/>
    </xf>
    <xf numFmtId="0" fontId="7" fillId="0" borderId="28" xfId="39" applyFont="1" applyFill="1" applyBorder="1" applyAlignment="1">
      <alignment horizontal="left" vertical="top"/>
    </xf>
    <xf numFmtId="0" fontId="7" fillId="0" borderId="29" xfId="39" applyFont="1" applyFill="1" applyBorder="1" applyAlignment="1">
      <alignment horizontal="left" vertical="top"/>
    </xf>
    <xf numFmtId="0" fontId="7" fillId="0" borderId="30" xfId="39" applyFont="1" applyFill="1" applyBorder="1" applyAlignment="1">
      <alignment horizontal="left" vertical="top"/>
    </xf>
    <xf numFmtId="0" fontId="7" fillId="0" borderId="23" xfId="39" applyFont="1" applyFill="1" applyBorder="1" applyAlignment="1">
      <alignment horizontal="left" vertical="top" wrapText="1"/>
    </xf>
    <xf numFmtId="0" fontId="7" fillId="0" borderId="24" xfId="39" applyFont="1" applyFill="1" applyBorder="1" applyAlignment="1">
      <alignment horizontal="left" vertical="top"/>
    </xf>
    <xf numFmtId="0" fontId="7" fillId="0" borderId="31" xfId="39" applyFont="1" applyFill="1" applyBorder="1" applyAlignment="1">
      <alignment horizontal="left" vertical="top"/>
    </xf>
    <xf numFmtId="0" fontId="7" fillId="0" borderId="4" xfId="39" applyFont="1" applyFill="1" applyBorder="1" applyAlignment="1">
      <alignment horizontal="center" vertical="top"/>
    </xf>
    <xf numFmtId="0" fontId="7" fillId="0" borderId="4" xfId="39" applyFont="1" applyFill="1" applyBorder="1" applyAlignment="1">
      <alignment horizontal="center"/>
    </xf>
    <xf numFmtId="0" fontId="8" fillId="0" borderId="0" xfId="2" applyFont="1" applyBorder="1" applyAlignment="1" applyProtection="1">
      <alignment horizontal="left" vertical="center" wrapText="1"/>
    </xf>
    <xf numFmtId="0" fontId="6" fillId="0" borderId="0" xfId="2" applyFont="1" applyFill="1" applyBorder="1" applyAlignment="1" applyProtection="1">
      <alignment horizontal="left" vertical="center"/>
    </xf>
    <xf numFmtId="14" fontId="7" fillId="0" borderId="7" xfId="39" applyNumberFormat="1" applyFont="1" applyFill="1" applyBorder="1" applyAlignment="1">
      <alignment horizontal="left" vertical="top"/>
    </xf>
    <xf numFmtId="14" fontId="7" fillId="0" borderId="39" xfId="39" applyNumberFormat="1" applyFont="1" applyFill="1" applyBorder="1" applyAlignment="1">
      <alignment horizontal="left" vertical="top"/>
    </xf>
    <xf numFmtId="14" fontId="7" fillId="0" borderId="34" xfId="39" applyNumberFormat="1" applyFont="1" applyFill="1" applyBorder="1" applyAlignment="1">
      <alignment horizontal="left" vertical="top"/>
    </xf>
    <xf numFmtId="0" fontId="7" fillId="0" borderId="37" xfId="39" applyFont="1" applyFill="1" applyBorder="1" applyAlignment="1">
      <alignment horizontal="left" vertical="top"/>
    </xf>
    <xf numFmtId="0" fontId="7" fillId="0" borderId="2" xfId="39" applyFont="1" applyFill="1" applyBorder="1" applyAlignment="1">
      <alignment horizontal="left" vertical="top"/>
    </xf>
    <xf numFmtId="0" fontId="7" fillId="0" borderId="38" xfId="39" applyFont="1" applyFill="1" applyBorder="1" applyAlignment="1">
      <alignment horizontal="left" vertical="top"/>
    </xf>
    <xf numFmtId="0" fontId="7" fillId="0" borderId="40" xfId="39" applyFont="1" applyFill="1" applyBorder="1" applyAlignment="1">
      <alignment horizontal="left" vertical="top"/>
    </xf>
    <xf numFmtId="0" fontId="7" fillId="0" borderId="41" xfId="39" applyFont="1" applyFill="1" applyBorder="1" applyAlignment="1">
      <alignment horizontal="left" vertical="top"/>
    </xf>
    <xf numFmtId="0" fontId="7" fillId="0" borderId="35" xfId="39" applyFont="1" applyFill="1" applyBorder="1" applyAlignment="1">
      <alignment horizontal="left" vertical="top"/>
    </xf>
    <xf numFmtId="0" fontId="7" fillId="0" borderId="1" xfId="39" applyFont="1" applyFill="1" applyBorder="1" applyAlignment="1">
      <alignment horizontal="left" vertical="top"/>
    </xf>
    <xf numFmtId="0" fontId="7" fillId="0" borderId="42" xfId="39" applyFont="1" applyFill="1" applyBorder="1" applyAlignment="1">
      <alignment horizontal="left" vertical="top"/>
    </xf>
    <xf numFmtId="0" fontId="9" fillId="0" borderId="0" xfId="0" applyFont="1" applyAlignment="1">
      <alignment horizontal="left" vertical="center" wrapText="1"/>
    </xf>
    <xf numFmtId="0" fontId="4" fillId="0" borderId="2"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center" vertical="center"/>
    </xf>
    <xf numFmtId="0" fontId="4" fillId="5" borderId="2" xfId="0" applyFont="1" applyFill="1" applyBorder="1" applyAlignment="1">
      <alignment horizontal="left" vertical="center"/>
    </xf>
    <xf numFmtId="0" fontId="4" fillId="5" borderId="0" xfId="0" applyFont="1" applyFill="1" applyBorder="1" applyAlignment="1">
      <alignment horizontal="left" vertical="center"/>
    </xf>
    <xf numFmtId="0" fontId="3" fillId="5" borderId="0" xfId="0" applyFont="1" applyFill="1" applyBorder="1" applyAlignment="1">
      <alignment horizontal="left" vertical="center" wrapText="1"/>
    </xf>
    <xf numFmtId="0" fontId="48" fillId="5" borderId="0" xfId="0" applyFont="1" applyFill="1" applyBorder="1" applyAlignment="1">
      <alignment horizontal="left" vertical="center" wrapText="1"/>
    </xf>
    <xf numFmtId="0" fontId="8" fillId="0" borderId="5" xfId="39" applyFont="1" applyFill="1" applyBorder="1" applyAlignment="1">
      <alignment horizontal="left" vertical="top" wrapText="1"/>
    </xf>
    <xf numFmtId="0" fontId="8" fillId="0" borderId="3" xfId="39" applyFont="1" applyFill="1" applyBorder="1" applyAlignment="1">
      <alignment horizontal="left" vertical="top" wrapText="1"/>
    </xf>
    <xf numFmtId="0" fontId="8" fillId="0" borderId="15" xfId="39" applyFont="1" applyFill="1" applyBorder="1" applyAlignment="1">
      <alignment horizontal="left" vertical="top" wrapText="1"/>
    </xf>
    <xf numFmtId="0" fontId="3" fillId="0" borderId="0" xfId="0" applyFont="1" applyFill="1" applyBorder="1" applyAlignment="1">
      <alignment horizontal="center"/>
    </xf>
    <xf numFmtId="0" fontId="37" fillId="0" borderId="0" xfId="0" applyFont="1" applyFill="1" applyBorder="1" applyAlignment="1">
      <alignment horizontal="left"/>
    </xf>
    <xf numFmtId="0" fontId="8" fillId="0" borderId="0" xfId="0" applyFont="1" applyFill="1" applyBorder="1" applyAlignment="1">
      <alignment horizontal="left" vertical="center" wrapText="1"/>
    </xf>
    <xf numFmtId="0" fontId="9" fillId="0" borderId="26" xfId="0" applyFont="1" applyFill="1" applyBorder="1" applyAlignment="1">
      <alignment horizontal="left" vertical="top" wrapText="1"/>
    </xf>
    <xf numFmtId="0" fontId="9" fillId="0" borderId="0" xfId="0" applyFont="1" applyFill="1" applyBorder="1" applyAlignment="1">
      <alignment horizontal="left" vertical="top" wrapText="1"/>
    </xf>
    <xf numFmtId="0" fontId="9" fillId="0" borderId="27" xfId="0" applyFont="1" applyFill="1" applyBorder="1" applyAlignment="1">
      <alignment horizontal="left" vertical="top" wrapText="1"/>
    </xf>
    <xf numFmtId="0" fontId="9" fillId="0" borderId="5" xfId="0" applyFont="1" applyFill="1" applyBorder="1" applyAlignment="1">
      <alignment horizontal="left" vertical="center" wrapText="1"/>
    </xf>
    <xf numFmtId="0" fontId="9" fillId="0" borderId="3" xfId="0" applyFont="1" applyFill="1" applyBorder="1" applyAlignment="1">
      <alignment horizontal="left" vertical="center" wrapText="1"/>
    </xf>
    <xf numFmtId="0" fontId="9" fillId="0" borderId="15" xfId="0" applyFont="1" applyFill="1" applyBorder="1" applyAlignment="1">
      <alignment horizontal="left" vertical="center" wrapText="1"/>
    </xf>
    <xf numFmtId="3" fontId="8" fillId="0" borderId="0" xfId="0" applyNumberFormat="1" applyFont="1" applyFill="1" applyBorder="1" applyAlignment="1">
      <alignment horizontal="left" vertical="center" wrapText="1"/>
    </xf>
    <xf numFmtId="0" fontId="13" fillId="0" borderId="0" xfId="0" applyFont="1" applyFill="1" applyBorder="1" applyAlignment="1">
      <alignment horizontal="left" vertical="center" wrapText="1"/>
    </xf>
    <xf numFmtId="0" fontId="7" fillId="2" borderId="4" xfId="0" applyFont="1" applyFill="1" applyBorder="1" applyAlignment="1">
      <alignment horizontal="left" vertical="top"/>
    </xf>
    <xf numFmtId="0" fontId="7" fillId="2" borderId="4" xfId="0" applyFont="1" applyFill="1" applyBorder="1" applyAlignment="1">
      <alignment horizontal="left"/>
    </xf>
    <xf numFmtId="0" fontId="7" fillId="2" borderId="5" xfId="0" applyFont="1" applyFill="1" applyBorder="1" applyAlignment="1">
      <alignment horizontal="left" vertical="top"/>
    </xf>
    <xf numFmtId="0" fontId="7" fillId="2" borderId="3" xfId="0" applyFont="1" applyFill="1" applyBorder="1" applyAlignment="1">
      <alignment horizontal="left" vertical="top"/>
    </xf>
    <xf numFmtId="0" fontId="7" fillId="2" borderId="6" xfId="0" applyFont="1" applyFill="1" applyBorder="1" applyAlignment="1">
      <alignment horizontal="left" vertical="top"/>
    </xf>
    <xf numFmtId="0" fontId="7" fillId="2" borderId="5" xfId="0" applyFont="1" applyFill="1" applyBorder="1" applyAlignment="1">
      <alignment horizontal="left"/>
    </xf>
    <xf numFmtId="0" fontId="7" fillId="2" borderId="3" xfId="0" applyFont="1" applyFill="1" applyBorder="1" applyAlignment="1">
      <alignment horizontal="left"/>
    </xf>
    <xf numFmtId="0" fontId="7" fillId="2" borderId="6" xfId="0" applyFont="1" applyFill="1" applyBorder="1" applyAlignment="1">
      <alignment horizontal="left"/>
    </xf>
    <xf numFmtId="0" fontId="7" fillId="2" borderId="14" xfId="0" applyFont="1" applyFill="1" applyBorder="1" applyAlignment="1">
      <alignment horizontal="left" vertical="top" wrapText="1"/>
    </xf>
    <xf numFmtId="0" fontId="7" fillId="2" borderId="3" xfId="0" applyFont="1" applyFill="1" applyBorder="1" applyAlignment="1">
      <alignment horizontal="left" vertical="top" wrapText="1"/>
    </xf>
    <xf numFmtId="0" fontId="7" fillId="2" borderId="6" xfId="0" applyFont="1" applyFill="1" applyBorder="1" applyAlignment="1">
      <alignment horizontal="left" vertical="top" wrapText="1"/>
    </xf>
    <xf numFmtId="0" fontId="7" fillId="2" borderId="4" xfId="0" applyFont="1" applyFill="1" applyBorder="1" applyAlignment="1">
      <alignment horizontal="left" vertical="top" wrapText="1"/>
    </xf>
    <xf numFmtId="0" fontId="7" fillId="2" borderId="17" xfId="0" applyFont="1" applyFill="1" applyBorder="1" applyAlignment="1">
      <alignment horizontal="left" vertical="top" wrapText="1"/>
    </xf>
    <xf numFmtId="0" fontId="9" fillId="2" borderId="26" xfId="0" applyFont="1" applyFill="1" applyBorder="1" applyAlignment="1">
      <alignment horizontal="left"/>
    </xf>
    <xf numFmtId="0" fontId="9" fillId="2" borderId="0" xfId="0" applyFont="1" applyFill="1" applyBorder="1" applyAlignment="1">
      <alignment horizontal="left"/>
    </xf>
    <xf numFmtId="0" fontId="9" fillId="2" borderId="27" xfId="0" applyFont="1" applyFill="1" applyBorder="1" applyAlignment="1">
      <alignment horizontal="left"/>
    </xf>
    <xf numFmtId="0" fontId="7" fillId="2" borderId="28" xfId="0" applyFont="1" applyFill="1" applyBorder="1" applyAlignment="1">
      <alignment horizontal="left" vertical="top" wrapText="1"/>
    </xf>
    <xf numFmtId="0" fontId="7" fillId="2" borderId="29" xfId="0" applyFont="1" applyFill="1" applyBorder="1" applyAlignment="1">
      <alignment horizontal="left" vertical="top" wrapText="1"/>
    </xf>
    <xf numFmtId="0" fontId="7" fillId="2" borderId="30" xfId="0" applyFont="1" applyFill="1" applyBorder="1" applyAlignment="1">
      <alignment horizontal="left" vertical="top" wrapText="1"/>
    </xf>
    <xf numFmtId="0" fontId="7" fillId="2" borderId="23" xfId="0" applyFont="1" applyFill="1" applyBorder="1" applyAlignment="1">
      <alignment horizontal="left" vertical="top" wrapText="1"/>
    </xf>
    <xf numFmtId="0" fontId="7" fillId="2" borderId="24" xfId="0" applyFont="1" applyFill="1" applyBorder="1" applyAlignment="1">
      <alignment horizontal="left" vertical="top"/>
    </xf>
    <xf numFmtId="0" fontId="7" fillId="2" borderId="31" xfId="0" applyFont="1" applyFill="1" applyBorder="1" applyAlignment="1">
      <alignment horizontal="left" vertical="top"/>
    </xf>
    <xf numFmtId="0" fontId="7" fillId="2" borderId="16" xfId="0" applyFont="1" applyFill="1" applyBorder="1" applyAlignment="1">
      <alignment horizontal="left" vertical="top" wrapText="1"/>
    </xf>
    <xf numFmtId="17" fontId="7" fillId="2" borderId="4" xfId="0" applyNumberFormat="1" applyFont="1" applyFill="1" applyBorder="1" applyAlignment="1">
      <alignment horizontal="left" vertical="top" wrapText="1"/>
    </xf>
    <xf numFmtId="0" fontId="7" fillId="2" borderId="5" xfId="0" applyFont="1" applyFill="1" applyBorder="1" applyAlignment="1">
      <alignment horizontal="left" vertical="top" wrapText="1"/>
    </xf>
    <xf numFmtId="0" fontId="7" fillId="2" borderId="15" xfId="0" applyFont="1" applyFill="1" applyBorder="1" applyAlignment="1">
      <alignment horizontal="left" vertical="top" wrapText="1"/>
    </xf>
    <xf numFmtId="0" fontId="7" fillId="2" borderId="14" xfId="0" applyFont="1" applyFill="1" applyBorder="1" applyAlignment="1">
      <alignment horizontal="left" vertical="top"/>
    </xf>
    <xf numFmtId="0" fontId="7" fillId="2" borderId="15" xfId="0" applyFont="1" applyFill="1" applyBorder="1" applyAlignment="1">
      <alignment horizontal="left" vertical="top"/>
    </xf>
    <xf numFmtId="0" fontId="26" fillId="2" borderId="23" xfId="0" applyFont="1" applyFill="1" applyBorder="1" applyAlignment="1">
      <alignment horizontal="left" vertical="top" wrapText="1"/>
    </xf>
    <xf numFmtId="0" fontId="7" fillId="2" borderId="24" xfId="0" applyFont="1" applyFill="1" applyBorder="1" applyAlignment="1">
      <alignment horizontal="left" vertical="top" wrapText="1"/>
    </xf>
    <xf numFmtId="0" fontId="7" fillId="2" borderId="25" xfId="0" applyFont="1" applyFill="1" applyBorder="1" applyAlignment="1">
      <alignment horizontal="left" vertical="top" wrapText="1"/>
    </xf>
    <xf numFmtId="0" fontId="7" fillId="2" borderId="17" xfId="0" applyFont="1" applyFill="1" applyBorder="1" applyAlignment="1">
      <alignment horizontal="left" vertical="top"/>
    </xf>
    <xf numFmtId="0" fontId="7" fillId="0" borderId="0" xfId="0" applyFont="1" applyAlignment="1">
      <alignment horizontal="left"/>
    </xf>
    <xf numFmtId="0" fontId="9" fillId="0" borderId="0" xfId="0" applyFont="1" applyAlignment="1">
      <alignment horizontal="left"/>
    </xf>
    <xf numFmtId="0" fontId="7" fillId="2" borderId="11" xfId="0" applyFont="1" applyFill="1" applyBorder="1" applyAlignment="1">
      <alignment horizontal="left" vertical="top" wrapText="1"/>
    </xf>
    <xf numFmtId="0" fontId="7" fillId="2" borderId="12" xfId="0" applyFont="1" applyFill="1" applyBorder="1" applyAlignment="1">
      <alignment horizontal="left" vertical="top" wrapText="1"/>
    </xf>
    <xf numFmtId="0" fontId="26" fillId="2" borderId="18" xfId="0" applyFont="1" applyFill="1" applyBorder="1" applyAlignment="1">
      <alignment horizontal="left" vertical="top"/>
    </xf>
    <xf numFmtId="0" fontId="26" fillId="2" borderId="19" xfId="0" applyFont="1" applyFill="1" applyBorder="1" applyAlignment="1">
      <alignment horizontal="left" vertical="top"/>
    </xf>
    <xf numFmtId="0" fontId="26" fillId="2" borderId="20" xfId="0" applyFont="1" applyFill="1" applyBorder="1" applyAlignment="1">
      <alignment horizontal="left" vertical="top"/>
    </xf>
    <xf numFmtId="0" fontId="26" fillId="2" borderId="21" xfId="0" applyFont="1" applyFill="1" applyBorder="1" applyAlignment="1">
      <alignment horizontal="left" vertical="top" wrapText="1"/>
    </xf>
    <xf numFmtId="0" fontId="8" fillId="2" borderId="21" xfId="0" applyFont="1" applyFill="1" applyBorder="1" applyAlignment="1">
      <alignment horizontal="left" vertical="top" wrapText="1"/>
    </xf>
    <xf numFmtId="0" fontId="26" fillId="2" borderId="22" xfId="0" applyFont="1" applyFill="1" applyBorder="1" applyAlignment="1">
      <alignment horizontal="left" vertical="top" wrapText="1"/>
    </xf>
    <xf numFmtId="0" fontId="26" fillId="2" borderId="16" xfId="0" applyFont="1" applyFill="1" applyBorder="1" applyAlignment="1">
      <alignment horizontal="left" vertical="top" wrapText="1"/>
    </xf>
    <xf numFmtId="0" fontId="26" fillId="2" borderId="4" xfId="0" applyFont="1" applyFill="1" applyBorder="1" applyAlignment="1">
      <alignment horizontal="left" vertical="top" wrapText="1"/>
    </xf>
    <xf numFmtId="0" fontId="26" fillId="2" borderId="5" xfId="0" applyFont="1" applyFill="1" applyBorder="1" applyAlignment="1">
      <alignment horizontal="left" vertical="top" wrapText="1"/>
    </xf>
    <xf numFmtId="0" fontId="26" fillId="2" borderId="3" xfId="0" applyFont="1" applyFill="1" applyBorder="1" applyAlignment="1">
      <alignment horizontal="left" vertical="top" wrapText="1"/>
    </xf>
    <xf numFmtId="0" fontId="26" fillId="2" borderId="15" xfId="0" applyFont="1" applyFill="1" applyBorder="1" applyAlignment="1">
      <alignment horizontal="left" vertical="top" wrapText="1"/>
    </xf>
    <xf numFmtId="0" fontId="26" fillId="2" borderId="6" xfId="0" applyFont="1" applyFill="1" applyBorder="1" applyAlignment="1">
      <alignment horizontal="left" vertical="top" wrapText="1"/>
    </xf>
    <xf numFmtId="0" fontId="26" fillId="2" borderId="14" xfId="0" applyFont="1" applyFill="1" applyBorder="1" applyAlignment="1">
      <alignment horizontal="left" vertical="top" wrapText="1"/>
    </xf>
    <xf numFmtId="0" fontId="8" fillId="2" borderId="5" xfId="0" applyFont="1" applyFill="1" applyBorder="1" applyAlignment="1">
      <alignment horizontal="left" vertical="top" wrapText="1"/>
    </xf>
    <xf numFmtId="0" fontId="8" fillId="2" borderId="3" xfId="0" applyFont="1" applyFill="1" applyBorder="1" applyAlignment="1">
      <alignment horizontal="left" vertical="top" wrapText="1"/>
    </xf>
    <xf numFmtId="0" fontId="8" fillId="2" borderId="15" xfId="0" applyFont="1" applyFill="1" applyBorder="1" applyAlignment="1">
      <alignment horizontal="left" vertical="top" wrapText="1"/>
    </xf>
    <xf numFmtId="0" fontId="7" fillId="0" borderId="29" xfId="0" applyFont="1" applyBorder="1" applyAlignment="1">
      <alignment horizontal="left"/>
    </xf>
    <xf numFmtId="0" fontId="26" fillId="2" borderId="33" xfId="0" applyFont="1" applyFill="1" applyBorder="1" applyAlignment="1">
      <alignment horizontal="left" vertical="top" wrapText="1"/>
    </xf>
    <xf numFmtId="0" fontId="26" fillId="2" borderId="34" xfId="0" applyFont="1" applyFill="1" applyBorder="1" applyAlignment="1">
      <alignment horizontal="left" vertical="top" wrapText="1"/>
    </xf>
    <xf numFmtId="0" fontId="26" fillId="2" borderId="34" xfId="0" applyFont="1" applyFill="1" applyBorder="1" applyAlignment="1">
      <alignment horizontal="left"/>
    </xf>
    <xf numFmtId="0" fontId="26" fillId="2" borderId="24" xfId="0" applyFont="1" applyFill="1" applyBorder="1" applyAlignment="1">
      <alignment horizontal="left"/>
    </xf>
    <xf numFmtId="0" fontId="26" fillId="2" borderId="25" xfId="0" applyFont="1" applyFill="1" applyBorder="1" applyAlignment="1">
      <alignment horizontal="left"/>
    </xf>
    <xf numFmtId="0" fontId="26" fillId="0" borderId="0" xfId="0" applyFont="1" applyBorder="1" applyAlignment="1">
      <alignment horizontal="left"/>
    </xf>
    <xf numFmtId="0" fontId="9" fillId="2" borderId="8" xfId="0" applyFont="1" applyFill="1" applyBorder="1" applyAlignment="1">
      <alignment horizontal="left"/>
    </xf>
    <xf numFmtId="0" fontId="9" fillId="2" borderId="9" xfId="0" applyFont="1" applyFill="1" applyBorder="1" applyAlignment="1">
      <alignment horizontal="left"/>
    </xf>
    <xf numFmtId="0" fontId="9" fillId="2" borderId="10" xfId="0" applyFont="1" applyFill="1" applyBorder="1" applyAlignment="1">
      <alignment horizontal="left"/>
    </xf>
    <xf numFmtId="0" fontId="6" fillId="0" borderId="0" xfId="0" applyFont="1" applyBorder="1" applyAlignment="1">
      <alignment horizontal="left" wrapText="1"/>
    </xf>
    <xf numFmtId="0" fontId="37" fillId="0" borderId="0" xfId="0" applyFont="1" applyBorder="1" applyAlignment="1">
      <alignment horizontal="left" vertical="center" wrapText="1"/>
    </xf>
    <xf numFmtId="0" fontId="7" fillId="2" borderId="4" xfId="37" applyFont="1" applyFill="1" applyBorder="1" applyAlignment="1">
      <alignment horizontal="left" vertical="top"/>
    </xf>
    <xf numFmtId="0" fontId="7" fillId="2" borderId="4" xfId="37" applyFont="1" applyFill="1" applyBorder="1" applyAlignment="1">
      <alignment horizontal="left"/>
    </xf>
    <xf numFmtId="0" fontId="26" fillId="0" borderId="0" xfId="37" applyFont="1" applyBorder="1" applyAlignment="1">
      <alignment horizontal="left"/>
    </xf>
    <xf numFmtId="0" fontId="9" fillId="0" borderId="0" xfId="37" applyFont="1" applyAlignment="1">
      <alignment horizontal="left"/>
    </xf>
    <xf numFmtId="0" fontId="7" fillId="0" borderId="29" xfId="37" applyFont="1" applyBorder="1" applyAlignment="1">
      <alignment horizontal="left"/>
    </xf>
    <xf numFmtId="0" fontId="26" fillId="2" borderId="33" xfId="37" applyFont="1" applyFill="1" applyBorder="1" applyAlignment="1">
      <alignment horizontal="left" vertical="top" wrapText="1"/>
    </xf>
    <xf numFmtId="0" fontId="26" fillId="2" borderId="34" xfId="37" applyFont="1" applyFill="1" applyBorder="1" applyAlignment="1">
      <alignment horizontal="left" vertical="top" wrapText="1"/>
    </xf>
    <xf numFmtId="0" fontId="26" fillId="2" borderId="34" xfId="37" applyFont="1" applyFill="1" applyBorder="1" applyAlignment="1">
      <alignment horizontal="left"/>
    </xf>
    <xf numFmtId="0" fontId="26" fillId="2" borderId="24" xfId="37" applyFont="1" applyFill="1" applyBorder="1" applyAlignment="1">
      <alignment horizontal="left"/>
    </xf>
    <xf numFmtId="0" fontId="26" fillId="2" borderId="25" xfId="37" applyFont="1" applyFill="1" applyBorder="1" applyAlignment="1">
      <alignment horizontal="left"/>
    </xf>
    <xf numFmtId="0" fontId="26" fillId="2" borderId="18" xfId="37" applyFont="1" applyFill="1" applyBorder="1" applyAlignment="1">
      <alignment horizontal="left" vertical="top"/>
    </xf>
    <xf numFmtId="0" fontId="26" fillId="2" borderId="19" xfId="37" applyFont="1" applyFill="1" applyBorder="1" applyAlignment="1">
      <alignment horizontal="left" vertical="top"/>
    </xf>
    <xf numFmtId="0" fontId="26" fillId="2" borderId="20" xfId="37" applyFont="1" applyFill="1" applyBorder="1" applyAlignment="1">
      <alignment horizontal="left" vertical="top"/>
    </xf>
    <xf numFmtId="0" fontId="26" fillId="2" borderId="21" xfId="37" applyFont="1" applyFill="1" applyBorder="1" applyAlignment="1">
      <alignment horizontal="left" vertical="top" wrapText="1"/>
    </xf>
    <xf numFmtId="0" fontId="8" fillId="2" borderId="21" xfId="37" applyFont="1" applyFill="1" applyBorder="1" applyAlignment="1">
      <alignment horizontal="left" vertical="top" wrapText="1"/>
    </xf>
    <xf numFmtId="0" fontId="26" fillId="2" borderId="22" xfId="37" applyFont="1" applyFill="1" applyBorder="1" applyAlignment="1">
      <alignment horizontal="left" vertical="top" wrapText="1"/>
    </xf>
    <xf numFmtId="0" fontId="26" fillId="2" borderId="16" xfId="37" applyFont="1" applyFill="1" applyBorder="1" applyAlignment="1">
      <alignment horizontal="left" vertical="top" wrapText="1"/>
    </xf>
    <xf numFmtId="0" fontId="26" fillId="2" borderId="4" xfId="37" applyFont="1" applyFill="1" applyBorder="1" applyAlignment="1">
      <alignment horizontal="left" vertical="top" wrapText="1"/>
    </xf>
    <xf numFmtId="0" fontId="7" fillId="0" borderId="0" xfId="37" applyFont="1" applyAlignment="1">
      <alignment horizontal="left"/>
    </xf>
    <xf numFmtId="0" fontId="9" fillId="2" borderId="8" xfId="37" applyFont="1" applyFill="1" applyBorder="1" applyAlignment="1">
      <alignment horizontal="left"/>
    </xf>
    <xf numFmtId="0" fontId="9" fillId="2" borderId="9" xfId="37" applyFont="1" applyFill="1" applyBorder="1" applyAlignment="1">
      <alignment horizontal="left"/>
    </xf>
    <xf numFmtId="0" fontId="9" fillId="2" borderId="10" xfId="37" applyFont="1" applyFill="1" applyBorder="1" applyAlignment="1">
      <alignment horizontal="left"/>
    </xf>
    <xf numFmtId="0" fontId="7" fillId="0" borderId="0" xfId="37" applyFont="1" applyAlignment="1">
      <alignment horizontal="left" vertical="top" wrapText="1"/>
    </xf>
    <xf numFmtId="0" fontId="26" fillId="2" borderId="5" xfId="37" applyFont="1" applyFill="1" applyBorder="1" applyAlignment="1">
      <alignment horizontal="left" vertical="top" wrapText="1"/>
    </xf>
    <xf numFmtId="0" fontId="26" fillId="2" borderId="3" xfId="37" applyFont="1" applyFill="1" applyBorder="1" applyAlignment="1">
      <alignment horizontal="left" vertical="top" wrapText="1"/>
    </xf>
    <xf numFmtId="0" fontId="26" fillId="2" borderId="15" xfId="37" applyFont="1" applyFill="1" applyBorder="1" applyAlignment="1">
      <alignment horizontal="left" vertical="top" wrapText="1"/>
    </xf>
    <xf numFmtId="0" fontId="26" fillId="2" borderId="14" xfId="37" applyFont="1" applyFill="1" applyBorder="1" applyAlignment="1">
      <alignment horizontal="left" vertical="top" wrapText="1"/>
    </xf>
    <xf numFmtId="0" fontId="26" fillId="2" borderId="6" xfId="37" applyFont="1" applyFill="1" applyBorder="1" applyAlignment="1">
      <alignment horizontal="left" vertical="top" wrapText="1"/>
    </xf>
    <xf numFmtId="0" fontId="8" fillId="2" borderId="5" xfId="37" applyFont="1" applyFill="1" applyBorder="1" applyAlignment="1">
      <alignment horizontal="left" wrapText="1"/>
    </xf>
    <xf numFmtId="0" fontId="8" fillId="2" borderId="3" xfId="37" applyFont="1" applyFill="1" applyBorder="1" applyAlignment="1">
      <alignment horizontal="left" wrapText="1"/>
    </xf>
    <xf numFmtId="0" fontId="8" fillId="2" borderId="15" xfId="37" applyFont="1" applyFill="1" applyBorder="1" applyAlignment="1">
      <alignment horizontal="left" wrapText="1"/>
    </xf>
    <xf numFmtId="0" fontId="7" fillId="0" borderId="5" xfId="37" applyFont="1" applyFill="1" applyBorder="1" applyAlignment="1">
      <alignment horizontal="left" vertical="top" wrapText="1"/>
    </xf>
    <xf numFmtId="0" fontId="7" fillId="0" borderId="3" xfId="37" applyFont="1" applyFill="1" applyBorder="1" applyAlignment="1">
      <alignment horizontal="left" vertical="top" wrapText="1"/>
    </xf>
    <xf numFmtId="0" fontId="7" fillId="0" borderId="15" xfId="37" applyFont="1" applyFill="1" applyBorder="1" applyAlignment="1">
      <alignment horizontal="left" vertical="top" wrapText="1"/>
    </xf>
    <xf numFmtId="0" fontId="26" fillId="0" borderId="5" xfId="37" applyFont="1" applyFill="1" applyBorder="1" applyAlignment="1">
      <alignment horizontal="left" vertical="top" wrapText="1"/>
    </xf>
    <xf numFmtId="0" fontId="26" fillId="0" borderId="3" xfId="37" applyFont="1" applyFill="1" applyBorder="1" applyAlignment="1">
      <alignment horizontal="left" vertical="top" wrapText="1"/>
    </xf>
    <xf numFmtId="0" fontId="26" fillId="0" borderId="15" xfId="37" applyFont="1" applyFill="1" applyBorder="1" applyAlignment="1">
      <alignment horizontal="left" vertical="top" wrapText="1"/>
    </xf>
    <xf numFmtId="0" fontId="7" fillId="2" borderId="11" xfId="37" applyFont="1" applyFill="1" applyBorder="1" applyAlignment="1">
      <alignment horizontal="left" vertical="top" wrapText="1"/>
    </xf>
    <xf numFmtId="0" fontId="7" fillId="2" borderId="12" xfId="37" applyFont="1" applyFill="1" applyBorder="1" applyAlignment="1">
      <alignment horizontal="left" vertical="top" wrapText="1"/>
    </xf>
    <xf numFmtId="0" fontId="26" fillId="2" borderId="23" xfId="37" applyFont="1" applyFill="1" applyBorder="1" applyAlignment="1">
      <alignment horizontal="left" vertical="top" wrapText="1"/>
    </xf>
    <xf numFmtId="0" fontId="7" fillId="2" borderId="24" xfId="37" applyFont="1" applyFill="1" applyBorder="1" applyAlignment="1">
      <alignment horizontal="left" vertical="top" wrapText="1"/>
    </xf>
    <xf numFmtId="0" fontId="7" fillId="2" borderId="25" xfId="37" applyFont="1" applyFill="1" applyBorder="1" applyAlignment="1">
      <alignment horizontal="left" vertical="top" wrapText="1"/>
    </xf>
    <xf numFmtId="0" fontId="7" fillId="2" borderId="14" xfId="37" applyFont="1" applyFill="1" applyBorder="1" applyAlignment="1">
      <alignment horizontal="left" vertical="top" wrapText="1"/>
    </xf>
    <xf numFmtId="0" fontId="7" fillId="2" borderId="3" xfId="37" applyFont="1" applyFill="1" applyBorder="1" applyAlignment="1">
      <alignment horizontal="left" vertical="top" wrapText="1"/>
    </xf>
    <xf numFmtId="0" fontId="7" fillId="2" borderId="6" xfId="37" applyFont="1" applyFill="1" applyBorder="1" applyAlignment="1">
      <alignment horizontal="left" vertical="top" wrapText="1"/>
    </xf>
    <xf numFmtId="0" fontId="7" fillId="2" borderId="23" xfId="37" applyFont="1" applyFill="1" applyBorder="1" applyAlignment="1">
      <alignment horizontal="left" vertical="top" wrapText="1"/>
    </xf>
    <xf numFmtId="0" fontId="7" fillId="2" borderId="16" xfId="37" applyFont="1" applyFill="1" applyBorder="1" applyAlignment="1">
      <alignment horizontal="left" vertical="top" wrapText="1"/>
    </xf>
    <xf numFmtId="0" fontId="7" fillId="2" borderId="4" xfId="37" applyFont="1" applyFill="1" applyBorder="1" applyAlignment="1">
      <alignment horizontal="left" vertical="top" wrapText="1"/>
    </xf>
    <xf numFmtId="0" fontId="7" fillId="2" borderId="17" xfId="37" applyFont="1" applyFill="1" applyBorder="1" applyAlignment="1">
      <alignment horizontal="left" vertical="top"/>
    </xf>
    <xf numFmtId="0" fontId="7" fillId="2" borderId="5" xfId="37" applyFont="1" applyFill="1" applyBorder="1" applyAlignment="1">
      <alignment horizontal="left" vertical="top" wrapText="1"/>
    </xf>
    <xf numFmtId="0" fontId="7" fillId="2" borderId="15" xfId="37" applyFont="1" applyFill="1" applyBorder="1" applyAlignment="1">
      <alignment horizontal="left" vertical="top" wrapText="1"/>
    </xf>
    <xf numFmtId="17" fontId="7" fillId="2" borderId="4" xfId="37" applyNumberFormat="1" applyFont="1" applyFill="1" applyBorder="1" applyAlignment="1">
      <alignment horizontal="left" vertical="top" wrapText="1"/>
    </xf>
    <xf numFmtId="0" fontId="7" fillId="2" borderId="17" xfId="37" applyFont="1" applyFill="1" applyBorder="1" applyAlignment="1">
      <alignment horizontal="left" vertical="top" wrapText="1"/>
    </xf>
    <xf numFmtId="0" fontId="9" fillId="2" borderId="5" xfId="37" applyFont="1" applyFill="1" applyBorder="1" applyAlignment="1">
      <alignment horizontal="left" vertical="top" wrapText="1"/>
    </xf>
    <xf numFmtId="0" fontId="9" fillId="2" borderId="15" xfId="37" applyFont="1" applyFill="1" applyBorder="1" applyAlignment="1">
      <alignment horizontal="left" vertical="top" wrapText="1"/>
    </xf>
    <xf numFmtId="0" fontId="7" fillId="2" borderId="26" xfId="37" applyFont="1" applyFill="1" applyBorder="1" applyAlignment="1">
      <alignment horizontal="left"/>
    </xf>
    <xf numFmtId="0" fontId="7" fillId="2" borderId="0" xfId="37" applyFont="1" applyFill="1" applyBorder="1" applyAlignment="1">
      <alignment horizontal="left"/>
    </xf>
    <xf numFmtId="0" fontId="7" fillId="2" borderId="27" xfId="37" applyFont="1" applyFill="1" applyBorder="1" applyAlignment="1">
      <alignment horizontal="left"/>
    </xf>
    <xf numFmtId="0" fontId="9" fillId="2" borderId="26" xfId="37" applyFont="1" applyFill="1" applyBorder="1" applyAlignment="1">
      <alignment horizontal="left"/>
    </xf>
    <xf numFmtId="0" fontId="9" fillId="2" borderId="0" xfId="37" applyFont="1" applyFill="1" applyBorder="1" applyAlignment="1">
      <alignment horizontal="left"/>
    </xf>
    <xf numFmtId="0" fontId="9" fillId="2" borderId="27" xfId="37" applyFont="1" applyFill="1" applyBorder="1" applyAlignment="1">
      <alignment horizontal="left"/>
    </xf>
    <xf numFmtId="0" fontId="7" fillId="2" borderId="28" xfId="37" applyFont="1" applyFill="1" applyBorder="1" applyAlignment="1">
      <alignment horizontal="left" vertical="top" wrapText="1"/>
    </xf>
    <xf numFmtId="0" fontId="7" fillId="2" borderId="29" xfId="37" applyFont="1" applyFill="1" applyBorder="1" applyAlignment="1">
      <alignment horizontal="left" vertical="top" wrapText="1"/>
    </xf>
    <xf numFmtId="0" fontId="7" fillId="2" borderId="30" xfId="37" applyFont="1" applyFill="1" applyBorder="1" applyAlignment="1">
      <alignment horizontal="left" vertical="top" wrapText="1"/>
    </xf>
    <xf numFmtId="0" fontId="7" fillId="2" borderId="24" xfId="37" applyFont="1" applyFill="1" applyBorder="1" applyAlignment="1">
      <alignment horizontal="left" vertical="top"/>
    </xf>
    <xf numFmtId="0" fontId="7" fillId="2" borderId="31" xfId="37" applyFont="1" applyFill="1" applyBorder="1" applyAlignment="1">
      <alignment horizontal="left" vertical="top"/>
    </xf>
    <xf numFmtId="0" fontId="7" fillId="2" borderId="5" xfId="37" applyFont="1" applyFill="1" applyBorder="1" applyAlignment="1">
      <alignment horizontal="left" vertical="top"/>
    </xf>
    <xf numFmtId="0" fontId="7" fillId="2" borderId="3" xfId="37" applyFont="1" applyFill="1" applyBorder="1" applyAlignment="1">
      <alignment horizontal="left" vertical="top"/>
    </xf>
    <xf numFmtId="0" fontId="7" fillId="2" borderId="5" xfId="37" applyFont="1" applyFill="1" applyBorder="1" applyAlignment="1">
      <alignment horizontal="left"/>
    </xf>
    <xf numFmtId="0" fontId="7" fillId="2" borderId="3" xfId="37" applyFont="1" applyFill="1" applyBorder="1" applyAlignment="1">
      <alignment horizontal="left"/>
    </xf>
    <xf numFmtId="0" fontId="7" fillId="2" borderId="6" xfId="37" applyFont="1" applyFill="1" applyBorder="1" applyAlignment="1">
      <alignment horizontal="left"/>
    </xf>
    <xf numFmtId="0" fontId="8" fillId="0" borderId="0" xfId="36" applyFont="1" applyBorder="1" applyAlignment="1">
      <alignment horizontal="left"/>
    </xf>
    <xf numFmtId="0" fontId="52" fillId="8" borderId="4" xfId="37" applyFont="1" applyFill="1" applyBorder="1" applyAlignment="1">
      <alignment horizontal="left" vertical="top"/>
    </xf>
    <xf numFmtId="0" fontId="52" fillId="8" borderId="4" xfId="37" applyFont="1" applyFill="1" applyBorder="1" applyAlignment="1">
      <alignment horizontal="left"/>
    </xf>
    <xf numFmtId="0" fontId="9" fillId="0" borderId="0" xfId="0" applyFont="1" applyFill="1" applyBorder="1" applyAlignment="1">
      <alignment horizontal="left" wrapText="1"/>
    </xf>
    <xf numFmtId="0" fontId="5" fillId="0" borderId="0" xfId="0" applyFont="1" applyFill="1" applyAlignment="1">
      <alignment horizontal="left" wrapText="1"/>
    </xf>
    <xf numFmtId="0" fontId="6" fillId="0" borderId="0" xfId="0" applyFont="1" applyFill="1" applyBorder="1" applyAlignment="1">
      <alignment horizontal="left"/>
    </xf>
    <xf numFmtId="0" fontId="9" fillId="0" borderId="22" xfId="0" applyFont="1" applyFill="1" applyBorder="1" applyAlignment="1">
      <alignment horizontal="left" vertical="top"/>
    </xf>
    <xf numFmtId="0" fontId="6" fillId="0" borderId="0" xfId="0" applyFont="1" applyFill="1" applyBorder="1" applyAlignment="1">
      <alignment horizontal="left" wrapText="1"/>
    </xf>
    <xf numFmtId="0" fontId="5" fillId="0" borderId="0" xfId="0" applyFont="1" applyFill="1" applyBorder="1" applyAlignment="1">
      <alignment horizontal="left" vertical="center"/>
    </xf>
    <xf numFmtId="0" fontId="53" fillId="0" borderId="0" xfId="0" applyFont="1" applyAlignment="1">
      <alignment horizontal="left" vertical="center" wrapText="1"/>
    </xf>
    <xf numFmtId="0" fontId="31" fillId="0" borderId="0" xfId="0" applyFont="1" applyAlignment="1">
      <alignment horizontal="left" wrapText="1"/>
    </xf>
    <xf numFmtId="17" fontId="26" fillId="0" borderId="4" xfId="0" applyNumberFormat="1" applyFont="1" applyFill="1" applyBorder="1" applyAlignment="1">
      <alignment horizontal="left" vertical="top"/>
    </xf>
    <xf numFmtId="0" fontId="26" fillId="2" borderId="5" xfId="0" applyFont="1" applyFill="1" applyBorder="1" applyAlignment="1">
      <alignment horizontal="left" wrapText="1"/>
    </xf>
    <xf numFmtId="0" fontId="26" fillId="2" borderId="3" xfId="0" applyFont="1" applyFill="1" applyBorder="1" applyAlignment="1">
      <alignment horizontal="left" wrapText="1"/>
    </xf>
    <xf numFmtId="0" fontId="26" fillId="2" borderId="15" xfId="0" applyFont="1" applyFill="1" applyBorder="1" applyAlignment="1">
      <alignment horizontal="left" wrapText="1"/>
    </xf>
    <xf numFmtId="0" fontId="8" fillId="2" borderId="5" xfId="0" applyFont="1" applyFill="1" applyBorder="1" applyAlignment="1">
      <alignment horizontal="left" wrapText="1"/>
    </xf>
    <xf numFmtId="0" fontId="8" fillId="2" borderId="3" xfId="0" applyFont="1" applyFill="1" applyBorder="1" applyAlignment="1">
      <alignment horizontal="left" wrapText="1"/>
    </xf>
    <xf numFmtId="0" fontId="8" fillId="2" borderId="15" xfId="0" applyFont="1" applyFill="1" applyBorder="1" applyAlignment="1">
      <alignment horizontal="left" wrapText="1"/>
    </xf>
    <xf numFmtId="0" fontId="16" fillId="0" borderId="0" xfId="19" applyFont="1" applyFill="1" applyBorder="1" applyAlignment="1">
      <alignment horizontal="left" vertical="center" wrapText="1"/>
    </xf>
    <xf numFmtId="0" fontId="9" fillId="0" borderId="0" xfId="0" applyFont="1" applyFill="1" applyBorder="1" applyAlignment="1">
      <alignment wrapText="1"/>
    </xf>
    <xf numFmtId="0" fontId="16" fillId="0" borderId="2" xfId="12" applyFont="1" applyFill="1" applyBorder="1" applyAlignment="1">
      <alignment horizontal="center" vertical="center" wrapText="1"/>
    </xf>
    <xf numFmtId="0" fontId="16" fillId="0" borderId="1" xfId="12" applyFont="1" applyFill="1" applyBorder="1" applyAlignment="1">
      <alignment horizontal="center" vertical="center" wrapText="1"/>
    </xf>
    <xf numFmtId="0" fontId="16" fillId="0" borderId="2" xfId="13" applyFont="1" applyFill="1" applyBorder="1" applyAlignment="1">
      <alignment horizontal="center" vertical="center" wrapText="1"/>
    </xf>
    <xf numFmtId="0" fontId="16" fillId="0" borderId="1" xfId="13"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16" fillId="0" borderId="2" xfId="3" applyFont="1" applyFill="1" applyBorder="1" applyAlignment="1">
      <alignment horizontal="left" vertical="center" wrapText="1"/>
    </xf>
    <xf numFmtId="0" fontId="16" fillId="0" borderId="1" xfId="3" applyFont="1" applyFill="1" applyBorder="1" applyAlignment="1">
      <alignment horizontal="left" vertical="center" wrapText="1"/>
    </xf>
    <xf numFmtId="0" fontId="16" fillId="0" borderId="2" xfId="22" applyFont="1" applyFill="1" applyBorder="1" applyAlignment="1">
      <alignment horizontal="center" vertical="center" wrapText="1"/>
    </xf>
    <xf numFmtId="0" fontId="16" fillId="0" borderId="1" xfId="22" applyFont="1" applyFill="1" applyBorder="1" applyAlignment="1">
      <alignment horizontal="center" vertical="center" wrapText="1"/>
    </xf>
    <xf numFmtId="0" fontId="18" fillId="0" borderId="0" xfId="19" applyFont="1" applyFill="1" applyBorder="1" applyAlignment="1">
      <alignment horizontal="left" vertical="center"/>
    </xf>
    <xf numFmtId="0" fontId="16" fillId="0" borderId="0" xfId="3" applyFont="1" applyFill="1" applyBorder="1" applyAlignment="1">
      <alignment horizontal="left" vertical="center" wrapText="1"/>
    </xf>
    <xf numFmtId="0" fontId="16" fillId="0" borderId="1" xfId="19" applyFont="1" applyFill="1" applyBorder="1" applyAlignment="1">
      <alignment horizontal="left" vertical="center" wrapText="1"/>
    </xf>
    <xf numFmtId="0" fontId="9" fillId="0" borderId="0" xfId="0" applyFont="1" applyAlignment="1">
      <alignment horizontal="left" vertical="center"/>
    </xf>
    <xf numFmtId="0" fontId="4" fillId="0" borderId="2" xfId="0" applyFont="1" applyBorder="1" applyAlignment="1">
      <alignment horizontal="center" vertical="center"/>
    </xf>
    <xf numFmtId="0" fontId="29" fillId="0" borderId="5" xfId="0" applyFont="1" applyFill="1" applyBorder="1" applyAlignment="1">
      <alignment horizontal="left" vertical="top" wrapText="1"/>
    </xf>
    <xf numFmtId="0" fontId="29" fillId="0" borderId="3" xfId="0" applyFont="1" applyFill="1" applyBorder="1" applyAlignment="1">
      <alignment horizontal="left" vertical="top" wrapText="1"/>
    </xf>
    <xf numFmtId="0" fontId="29" fillId="0" borderId="15" xfId="0" applyFont="1" applyFill="1" applyBorder="1" applyAlignment="1">
      <alignment horizontal="left" vertical="top" wrapText="1"/>
    </xf>
    <xf numFmtId="0" fontId="5" fillId="0" borderId="0" xfId="0" applyFont="1" applyBorder="1" applyAlignment="1">
      <alignment horizontal="left"/>
    </xf>
    <xf numFmtId="0" fontId="9" fillId="0" borderId="1" xfId="0" applyFont="1" applyBorder="1" applyAlignment="1">
      <alignment horizontal="left" vertical="center" wrapText="1"/>
    </xf>
    <xf numFmtId="0" fontId="8" fillId="0" borderId="0" xfId="2" applyFont="1" applyAlignment="1">
      <alignment horizontal="left" vertical="center" wrapText="1"/>
    </xf>
    <xf numFmtId="0" fontId="3" fillId="0" borderId="2" xfId="2" applyFont="1" applyFill="1" applyBorder="1" applyAlignment="1" applyProtection="1">
      <alignment horizontal="left" vertical="center"/>
    </xf>
    <xf numFmtId="0" fontId="3" fillId="0" borderId="1" xfId="2" applyFont="1" applyFill="1" applyBorder="1" applyAlignment="1" applyProtection="1">
      <alignment horizontal="left" vertical="center"/>
    </xf>
    <xf numFmtId="169" fontId="3" fillId="0" borderId="3" xfId="38" applyNumberFormat="1" applyFont="1" applyFill="1" applyBorder="1" applyAlignment="1" applyProtection="1">
      <alignment horizontal="center" vertical="center" wrapText="1"/>
    </xf>
    <xf numFmtId="169" fontId="3" fillId="0" borderId="3" xfId="38" applyNumberFormat="1" applyFont="1" applyFill="1" applyBorder="1" applyAlignment="1" applyProtection="1">
      <alignment horizontal="center" vertical="center" wrapText="1"/>
      <protection locked="0"/>
    </xf>
    <xf numFmtId="14" fontId="7" fillId="0" borderId="7" xfId="0" applyNumberFormat="1" applyFont="1" applyFill="1" applyBorder="1" applyAlignment="1">
      <alignment horizontal="left" vertical="top"/>
    </xf>
    <xf numFmtId="14" fontId="7" fillId="0" borderId="39" xfId="0" applyNumberFormat="1" applyFont="1" applyFill="1" applyBorder="1" applyAlignment="1">
      <alignment horizontal="left" vertical="top"/>
    </xf>
    <xf numFmtId="14" fontId="7" fillId="0" borderId="34" xfId="0" applyNumberFormat="1" applyFont="1" applyFill="1" applyBorder="1" applyAlignment="1">
      <alignment horizontal="left" vertical="top"/>
    </xf>
    <xf numFmtId="0" fontId="7" fillId="0" borderId="37" xfId="0" applyFont="1" applyFill="1" applyBorder="1" applyAlignment="1">
      <alignment horizontal="left" vertical="center"/>
    </xf>
    <xf numFmtId="0" fontId="7" fillId="0" borderId="2" xfId="0" applyFont="1" applyFill="1" applyBorder="1" applyAlignment="1">
      <alignment horizontal="left" vertical="center"/>
    </xf>
    <xf numFmtId="0" fontId="7" fillId="0" borderId="38" xfId="0" applyFont="1" applyFill="1" applyBorder="1" applyAlignment="1">
      <alignment horizontal="left" vertical="center"/>
    </xf>
    <xf numFmtId="0" fontId="7" fillId="0" borderId="40" xfId="0" applyFont="1" applyFill="1" applyBorder="1" applyAlignment="1">
      <alignment horizontal="left" vertical="center"/>
    </xf>
    <xf numFmtId="0" fontId="7" fillId="0" borderId="0" xfId="0" applyFont="1" applyFill="1" applyBorder="1" applyAlignment="1">
      <alignment horizontal="left" vertical="center"/>
    </xf>
    <xf numFmtId="0" fontId="7" fillId="0" borderId="41" xfId="0" applyFont="1" applyFill="1" applyBorder="1" applyAlignment="1">
      <alignment horizontal="left" vertical="center"/>
    </xf>
    <xf numFmtId="0" fontId="7" fillId="0" borderId="35" xfId="0" applyFont="1" applyFill="1" applyBorder="1" applyAlignment="1">
      <alignment horizontal="left" vertical="center"/>
    </xf>
    <xf numFmtId="0" fontId="7" fillId="0" borderId="1" xfId="0" applyFont="1" applyFill="1" applyBorder="1" applyAlignment="1">
      <alignment horizontal="left" vertical="center"/>
    </xf>
    <xf numFmtId="0" fontId="7" fillId="0" borderId="42" xfId="0" applyFont="1" applyFill="1" applyBorder="1" applyAlignment="1">
      <alignment horizontal="left" vertical="center"/>
    </xf>
    <xf numFmtId="0" fontId="3" fillId="0" borderId="2" xfId="0" applyFont="1" applyFill="1" applyBorder="1" applyAlignment="1">
      <alignment horizontal="left" vertical="center" wrapText="1"/>
    </xf>
    <xf numFmtId="0" fontId="3" fillId="0" borderId="1" xfId="0" applyFont="1" applyFill="1" applyBorder="1" applyAlignment="1">
      <alignment horizontal="left" vertical="center" wrapText="1"/>
    </xf>
    <xf numFmtId="0" fontId="3" fillId="0" borderId="2"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30" fillId="0" borderId="5" xfId="0" applyFont="1" applyFill="1" applyBorder="1" applyAlignment="1">
      <alignment horizontal="left" vertical="top" wrapText="1"/>
    </xf>
    <xf numFmtId="0" fontId="30" fillId="0" borderId="3" xfId="0" applyFont="1" applyFill="1" applyBorder="1" applyAlignment="1">
      <alignment horizontal="left" vertical="top" wrapText="1"/>
    </xf>
    <xf numFmtId="0" fontId="30" fillId="0" borderId="15" xfId="0" applyFont="1" applyFill="1" applyBorder="1" applyAlignment="1">
      <alignment horizontal="left" vertical="top" wrapText="1"/>
    </xf>
    <xf numFmtId="0" fontId="9" fillId="0" borderId="0" xfId="0" applyFont="1" applyAlignment="1">
      <alignment horizontal="left" wrapText="1"/>
    </xf>
    <xf numFmtId="0" fontId="5" fillId="0" borderId="0" xfId="0" applyFont="1" applyAlignment="1">
      <alignment horizontal="left" vertical="center" wrapText="1"/>
    </xf>
    <xf numFmtId="0" fontId="31" fillId="0" borderId="0" xfId="0" applyFont="1" applyBorder="1" applyAlignment="1">
      <alignment horizontal="left" vertical="center"/>
    </xf>
    <xf numFmtId="0" fontId="5" fillId="0" borderId="0" xfId="0" applyFont="1" applyBorder="1" applyAlignment="1">
      <alignment horizontal="left" vertical="top" wrapText="1"/>
    </xf>
    <xf numFmtId="0" fontId="21" fillId="0" borderId="0" xfId="0" applyFont="1" applyBorder="1" applyAlignment="1">
      <alignment horizontal="left" vertical="center" wrapText="1"/>
    </xf>
    <xf numFmtId="0" fontId="4" fillId="0" borderId="3" xfId="0" applyFont="1" applyBorder="1" applyAlignment="1">
      <alignment horizontal="center"/>
    </xf>
    <xf numFmtId="0" fontId="4" fillId="0" borderId="2" xfId="0" applyFont="1" applyBorder="1" applyAlignment="1">
      <alignment horizontal="left" vertical="center"/>
    </xf>
    <xf numFmtId="0" fontId="4" fillId="0" borderId="0" xfId="0" applyFont="1" applyBorder="1" applyAlignment="1">
      <alignment horizontal="left" vertical="center"/>
    </xf>
    <xf numFmtId="0" fontId="4" fillId="0" borderId="2" xfId="0" applyFont="1" applyBorder="1" applyAlignment="1">
      <alignment horizontal="center" vertical="center" wrapText="1"/>
    </xf>
    <xf numFmtId="0" fontId="4" fillId="0" borderId="0" xfId="0" applyFont="1" applyBorder="1" applyAlignment="1">
      <alignment horizontal="center" vertical="center" wrapText="1"/>
    </xf>
    <xf numFmtId="0" fontId="9" fillId="0" borderId="0" xfId="0" applyFont="1" applyAlignment="1">
      <alignment horizontal="left" vertical="top"/>
    </xf>
    <xf numFmtId="0" fontId="7" fillId="0" borderId="0" xfId="0" applyFont="1" applyAlignment="1">
      <alignment horizontal="left" vertical="top"/>
    </xf>
    <xf numFmtId="0" fontId="5" fillId="0" borderId="0" xfId="0" applyFont="1" applyBorder="1" applyAlignment="1">
      <alignment horizontal="left" vertical="center" wrapText="1"/>
    </xf>
    <xf numFmtId="0" fontId="10" fillId="0" borderId="0" xfId="0" applyNumberFormat="1" applyFont="1" applyFill="1" applyBorder="1" applyAlignment="1" applyProtection="1">
      <alignment vertical="center"/>
    </xf>
    <xf numFmtId="0" fontId="10" fillId="0" borderId="0" xfId="0" applyNumberFormat="1" applyFont="1" applyFill="1" applyBorder="1" applyAlignment="1" applyProtection="1">
      <alignment vertical="top"/>
    </xf>
    <xf numFmtId="0" fontId="21" fillId="0" borderId="0" xfId="0" applyFont="1" applyFill="1" applyBorder="1" applyAlignment="1">
      <alignment horizontal="left" vertical="center" wrapText="1"/>
    </xf>
    <xf numFmtId="0" fontId="16" fillId="0" borderId="2" xfId="0" applyFont="1" applyFill="1" applyBorder="1" applyAlignment="1">
      <alignment horizontal="center" vertical="center"/>
    </xf>
    <xf numFmtId="0" fontId="18" fillId="0" borderId="0" xfId="0" applyFont="1" applyFill="1" applyBorder="1" applyAlignment="1">
      <alignment horizontal="left" vertical="center" wrapText="1"/>
    </xf>
    <xf numFmtId="0" fontId="18" fillId="0" borderId="0" xfId="0" applyFont="1" applyFill="1" applyAlignment="1">
      <alignment horizontal="left" vertical="center" wrapText="1"/>
    </xf>
    <xf numFmtId="0" fontId="16" fillId="0" borderId="2" xfId="0" applyFont="1" applyFill="1" applyBorder="1" applyAlignment="1">
      <alignment horizontal="left" vertical="center"/>
    </xf>
    <xf numFmtId="0" fontId="16" fillId="0" borderId="1" xfId="0" applyFont="1" applyFill="1" applyBorder="1" applyAlignment="1">
      <alignment horizontal="left" vertical="center"/>
    </xf>
    <xf numFmtId="0" fontId="4" fillId="0" borderId="2" xfId="0" applyFont="1" applyFill="1" applyBorder="1" applyAlignment="1">
      <alignment horizontal="center"/>
    </xf>
    <xf numFmtId="0" fontId="4" fillId="0" borderId="1" xfId="0" applyFont="1" applyBorder="1" applyAlignment="1">
      <alignment horizontal="left" vertical="center"/>
    </xf>
    <xf numFmtId="0" fontId="9" fillId="0" borderId="0" xfId="0" applyFont="1" applyFill="1" applyBorder="1" applyAlignment="1">
      <alignment horizontal="left" vertical="center" wrapText="1"/>
    </xf>
    <xf numFmtId="0" fontId="3" fillId="0" borderId="2" xfId="36" applyFont="1" applyFill="1" applyBorder="1" applyAlignment="1">
      <alignment horizontal="center" vertical="center" wrapText="1"/>
    </xf>
    <xf numFmtId="0" fontId="3" fillId="0" borderId="1" xfId="36" applyFont="1" applyFill="1" applyBorder="1" applyAlignment="1">
      <alignment horizontal="center" vertical="center" wrapText="1"/>
    </xf>
    <xf numFmtId="0" fontId="4" fillId="0" borderId="3" xfId="0" applyFont="1" applyFill="1" applyBorder="1" applyAlignment="1">
      <alignment horizontal="center" vertical="center" wrapText="1"/>
    </xf>
    <xf numFmtId="0" fontId="14" fillId="0" borderId="0" xfId="0" applyFont="1" applyBorder="1" applyAlignment="1">
      <alignment horizontal="left" vertical="center" wrapText="1"/>
    </xf>
    <xf numFmtId="0" fontId="18" fillId="0" borderId="0" xfId="0" applyFont="1" applyBorder="1" applyAlignment="1">
      <alignment horizontal="left" wrapText="1"/>
    </xf>
    <xf numFmtId="0" fontId="3" fillId="0" borderId="2" xfId="36" applyFont="1" applyFill="1" applyBorder="1" applyAlignment="1">
      <alignment horizontal="center" vertical="center"/>
    </xf>
    <xf numFmtId="0" fontId="3" fillId="0" borderId="1" xfId="36" applyFont="1" applyFill="1" applyBorder="1" applyAlignment="1">
      <alignment horizontal="center" vertical="center"/>
    </xf>
    <xf numFmtId="0" fontId="3" fillId="0" borderId="3" xfId="0" applyFont="1" applyFill="1" applyBorder="1" applyAlignment="1">
      <alignment horizontal="center" vertical="center"/>
    </xf>
    <xf numFmtId="0" fontId="4" fillId="0" borderId="3" xfId="0" applyFont="1" applyFill="1" applyBorder="1" applyAlignment="1">
      <alignment horizontal="center" vertical="center"/>
    </xf>
    <xf numFmtId="0" fontId="9" fillId="0" borderId="0" xfId="0" applyFont="1" applyFill="1" applyAlignment="1">
      <alignment horizontal="center" vertical="top"/>
    </xf>
    <xf numFmtId="0" fontId="7" fillId="0" borderId="0" xfId="0" applyFont="1" applyFill="1" applyAlignment="1">
      <alignment horizontal="center" vertical="top"/>
    </xf>
    <xf numFmtId="0" fontId="7" fillId="0" borderId="11" xfId="0" applyFont="1" applyFill="1" applyBorder="1" applyAlignment="1">
      <alignment vertical="top"/>
    </xf>
    <xf numFmtId="0" fontId="7" fillId="0" borderId="12" xfId="0" applyFont="1" applyFill="1" applyBorder="1" applyAlignment="1">
      <alignment vertical="top"/>
    </xf>
    <xf numFmtId="0" fontId="7" fillId="0" borderId="16" xfId="0" applyFont="1" applyFill="1" applyBorder="1" applyAlignment="1">
      <alignment vertical="top"/>
    </xf>
    <xf numFmtId="0" fontId="7" fillId="0" borderId="18" xfId="0" applyFont="1" applyFill="1" applyBorder="1" applyAlignment="1">
      <alignment vertical="top" wrapText="1"/>
    </xf>
    <xf numFmtId="0" fontId="7" fillId="0" borderId="19" xfId="0" applyFont="1" applyFill="1" applyBorder="1" applyAlignment="1">
      <alignment vertical="top" wrapText="1"/>
    </xf>
    <xf numFmtId="0" fontId="7" fillId="0" borderId="20" xfId="0" applyFont="1" applyFill="1" applyBorder="1" applyAlignment="1">
      <alignment vertical="top" wrapText="1"/>
    </xf>
    <xf numFmtId="0" fontId="7" fillId="0" borderId="26" xfId="0" applyFont="1" applyFill="1" applyBorder="1" applyAlignment="1">
      <alignment horizontal="center" vertical="top"/>
    </xf>
    <xf numFmtId="0" fontId="7" fillId="0" borderId="0" xfId="0" applyFont="1" applyFill="1" applyBorder="1" applyAlignment="1">
      <alignment horizontal="center" vertical="top"/>
    </xf>
    <xf numFmtId="0" fontId="7" fillId="0" borderId="27" xfId="0" applyFont="1" applyFill="1" applyBorder="1" applyAlignment="1">
      <alignment horizontal="center" vertical="top"/>
    </xf>
    <xf numFmtId="0" fontId="9" fillId="0" borderId="26" xfId="0" applyFont="1" applyFill="1" applyBorder="1" applyAlignment="1">
      <alignment horizontal="center" vertical="top"/>
    </xf>
    <xf numFmtId="0" fontId="9" fillId="0" borderId="0" xfId="0" applyFont="1" applyFill="1" applyBorder="1" applyAlignment="1">
      <alignment horizontal="center" vertical="top"/>
    </xf>
    <xf numFmtId="0" fontId="9" fillId="0" borderId="27" xfId="0" applyFont="1" applyFill="1" applyBorder="1" applyAlignment="1">
      <alignment horizontal="center" vertical="top"/>
    </xf>
    <xf numFmtId="0" fontId="7" fillId="0" borderId="28" xfId="0" applyFont="1" applyFill="1" applyBorder="1" applyAlignment="1">
      <alignment horizontal="center" vertical="top"/>
    </xf>
    <xf numFmtId="0" fontId="7" fillId="0" borderId="29" xfId="0" applyFont="1" applyFill="1" applyBorder="1" applyAlignment="1">
      <alignment horizontal="center" vertical="top"/>
    </xf>
    <xf numFmtId="0" fontId="7" fillId="0" borderId="30" xfId="0" applyFont="1" applyFill="1" applyBorder="1" applyAlignment="1">
      <alignment horizontal="center" vertical="top"/>
    </xf>
    <xf numFmtId="0" fontId="7" fillId="0" borderId="5" xfId="0" applyFont="1" applyFill="1" applyBorder="1" applyAlignment="1">
      <alignment horizontal="center" vertical="top"/>
    </xf>
    <xf numFmtId="0" fontId="7" fillId="0" borderId="3" xfId="0" applyFont="1" applyFill="1" applyBorder="1" applyAlignment="1">
      <alignment horizontal="center" vertical="top"/>
    </xf>
    <xf numFmtId="0" fontId="7" fillId="0" borderId="6" xfId="0" applyFont="1" applyFill="1" applyBorder="1" applyAlignment="1">
      <alignment horizontal="center" vertical="top"/>
    </xf>
    <xf numFmtId="0" fontId="64" fillId="0" borderId="0" xfId="0" applyFont="1" applyFill="1" applyBorder="1" applyAlignment="1">
      <alignment horizontal="left" vertical="center" wrapText="1"/>
    </xf>
    <xf numFmtId="0" fontId="64" fillId="0" borderId="0" xfId="0" applyFont="1" applyFill="1" applyBorder="1" applyAlignment="1">
      <alignment horizontal="left" wrapText="1"/>
    </xf>
    <xf numFmtId="4" fontId="6" fillId="0" borderId="2" xfId="53" applyNumberFormat="1" applyFont="1" applyFill="1" applyBorder="1" applyAlignment="1" applyProtection="1">
      <alignment horizontal="left" vertical="center" wrapText="1"/>
      <protection locked="0"/>
    </xf>
    <xf numFmtId="4" fontId="6" fillId="0" borderId="1" xfId="53" applyNumberFormat="1" applyFont="1" applyFill="1" applyBorder="1" applyAlignment="1" applyProtection="1">
      <alignment horizontal="left" vertical="center" wrapText="1"/>
      <protection locked="0"/>
    </xf>
    <xf numFmtId="0" fontId="6" fillId="0" borderId="3" xfId="0" applyFont="1" applyFill="1" applyBorder="1" applyAlignment="1">
      <alignment horizontal="center" vertical="center" wrapText="1"/>
    </xf>
    <xf numFmtId="0" fontId="7" fillId="0" borderId="5" xfId="0" applyFont="1" applyBorder="1" applyAlignment="1">
      <alignment horizontal="left"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xf>
    <xf numFmtId="0" fontId="7" fillId="4" borderId="4" xfId="0" applyFont="1" applyFill="1" applyBorder="1" applyAlignment="1">
      <alignment horizontal="left" vertical="top"/>
    </xf>
    <xf numFmtId="0" fontId="7" fillId="4" borderId="5" xfId="0" applyFont="1" applyFill="1" applyBorder="1" applyAlignment="1">
      <alignment horizontal="left" vertical="top"/>
    </xf>
    <xf numFmtId="0" fontId="7" fillId="4" borderId="3" xfId="0" applyFont="1" applyFill="1" applyBorder="1" applyAlignment="1">
      <alignment horizontal="left" vertical="top"/>
    </xf>
    <xf numFmtId="0" fontId="7" fillId="4" borderId="6" xfId="0" applyFont="1" applyFill="1" applyBorder="1" applyAlignment="1">
      <alignment horizontal="left" vertical="top"/>
    </xf>
    <xf numFmtId="0" fontId="8" fillId="0" borderId="0" xfId="0" applyFont="1" applyBorder="1" applyAlignment="1">
      <alignment vertical="center" wrapText="1"/>
    </xf>
    <xf numFmtId="0" fontId="7" fillId="0" borderId="36" xfId="0" applyFont="1" applyFill="1" applyBorder="1" applyAlignment="1">
      <alignment horizontal="left" vertical="top"/>
    </xf>
  </cellXfs>
  <cellStyles count="56">
    <cellStyle name="Hyperlink" xfId="35" builtinId="8"/>
    <cellStyle name="Millares 10" xfId="41"/>
    <cellStyle name="Millares 2" xfId="40"/>
    <cellStyle name="Millares_2007-2004 GRTB-ESPH (SEG)" xfId="38"/>
    <cellStyle name="Normal" xfId="0" builtinId="0"/>
    <cellStyle name="Normal 10" xfId="42"/>
    <cellStyle name="Normal 2" xfId="2"/>
    <cellStyle name="Normal 2 2" xfId="36"/>
    <cellStyle name="Normal 2 2 2" xfId="43"/>
    <cellStyle name="Normal 2 3" xfId="37"/>
    <cellStyle name="Normal 2 3 2" xfId="44"/>
    <cellStyle name="Normal 22" xfId="45"/>
    <cellStyle name="Normal 24" xfId="46"/>
    <cellStyle name="Normal 28" xfId="47"/>
    <cellStyle name="Normal 3" xfId="39"/>
    <cellStyle name="Normal 4" xfId="48"/>
    <cellStyle name="Normal 42" xfId="49"/>
    <cellStyle name="Normal 5" xfId="53"/>
    <cellStyle name="Normal 6 2 3" xfId="50"/>
    <cellStyle name="Normal 7" xfId="51"/>
    <cellStyle name="Normal 7 5" xfId="52"/>
    <cellStyle name="Normal 8" xfId="54"/>
    <cellStyle name="Normal_Hoja1" xfId="55"/>
    <cellStyle name="Percent" xfId="1" builtinId="5"/>
    <cellStyle name="style1456432356118" xfId="3"/>
    <cellStyle name="style1456432356181" xfId="4"/>
    <cellStyle name="style1456432356219" xfId="5"/>
    <cellStyle name="style1456432356266" xfId="6"/>
    <cellStyle name="style1456432356303" xfId="7"/>
    <cellStyle name="style1456432356350" xfId="8"/>
    <cellStyle name="style1456432356404" xfId="9"/>
    <cellStyle name="style1456432356451" xfId="10"/>
    <cellStyle name="style1456432356498" xfId="11"/>
    <cellStyle name="style1456432356535" xfId="12"/>
    <cellStyle name="style1456432356582" xfId="13"/>
    <cellStyle name="style1456432356620" xfId="14"/>
    <cellStyle name="style1456432356667" xfId="15"/>
    <cellStyle name="style1456432356704" xfId="16"/>
    <cellStyle name="style1456432356735" xfId="17"/>
    <cellStyle name="style1456432356782" xfId="18"/>
    <cellStyle name="style1456432356832" xfId="19"/>
    <cellStyle name="style1456432356866" xfId="20"/>
    <cellStyle name="style1456432356899" xfId="21"/>
    <cellStyle name="style1456432356931" xfId="22"/>
    <cellStyle name="style1456432356968" xfId="23"/>
    <cellStyle name="style1456432357002" xfId="24"/>
    <cellStyle name="style1456432357039" xfId="25"/>
    <cellStyle name="style1456432357075" xfId="26"/>
    <cellStyle name="style1456432357115" xfId="27"/>
    <cellStyle name="style1456432357153" xfId="28"/>
    <cellStyle name="style1456432357208" xfId="29"/>
    <cellStyle name="style1456432357259" xfId="30"/>
    <cellStyle name="style1456432357309" xfId="31"/>
    <cellStyle name="style1456432357360" xfId="32"/>
    <cellStyle name="style1456432357408" xfId="33"/>
    <cellStyle name="style1456432357584" xfId="34"/>
  </cellStyles>
  <dxfs count="12">
    <dxf>
      <font>
        <condense val="0"/>
        <extend val="0"/>
        <color rgb="FFFF000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indexed="10"/>
      </font>
    </dxf>
    <dxf>
      <font>
        <condense val="0"/>
        <extend val="0"/>
        <color indexed="10"/>
      </font>
    </dxf>
  </dxfs>
  <tableStyles count="0" defaultTableStyle="TableStyleMedium2" defaultPivotStyle="PivotStyleLight16"/>
  <colors>
    <mruColors>
      <color rgb="FFFF6600"/>
      <color rgb="FFCC00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calcChain" Target="calcChain.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externalLink" Target="externalLinks/externalLink8.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externalLink" Target="externalLinks/externalLink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externalLink" Target="externalLinks/externalLink6.xml"/><Relationship Id="rId105"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externalLink" Target="externalLinks/externalLink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5.xml"/><Relationship Id="rId101"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3.xml"/><Relationship Id="rId10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lgn="l">
              <a:defRPr/>
            </a:pPr>
            <a:r>
              <a:rPr lang="en-US"/>
              <a:t>Gráfico 2.4</a:t>
            </a:r>
          </a:p>
          <a:p>
            <a:pPr algn="l">
              <a:defRPr/>
            </a:pPr>
            <a:r>
              <a:rPr lang="en-US"/>
              <a:t>Costa Rica: Exportaciones e importaciones de peces, moluscos y demás invertebrados acuáticos, años 2010-2016</a:t>
            </a:r>
          </a:p>
          <a:p>
            <a:pPr algn="l">
              <a:defRPr/>
            </a:pPr>
            <a:r>
              <a:rPr lang="en-US" sz="1050" b="0"/>
              <a:t>(millones de kilos)</a:t>
            </a:r>
          </a:p>
        </c:rich>
      </c:tx>
      <c:layout>
        <c:manualLayout>
          <c:xMode val="edge"/>
          <c:yMode val="edge"/>
          <c:x val="7.2919481252018553E-3"/>
          <c:y val="1.0989053824456836E-2"/>
        </c:manualLayout>
      </c:layout>
      <c:overlay val="0"/>
    </c:title>
    <c:autoTitleDeleted val="0"/>
    <c:plotArea>
      <c:layout>
        <c:manualLayout>
          <c:layoutTarget val="inner"/>
          <c:xMode val="edge"/>
          <c:yMode val="edge"/>
          <c:x val="0.11957495780964987"/>
          <c:y val="0.25635884603336484"/>
          <c:w val="0.62667503650431911"/>
          <c:h val="0.4842376839283366"/>
        </c:manualLayout>
      </c:layout>
      <c:lineChart>
        <c:grouping val="standard"/>
        <c:varyColors val="0"/>
        <c:ser>
          <c:idx val="1"/>
          <c:order val="0"/>
          <c:tx>
            <c:strRef>
              <c:f>'2.5.2.c.1yd.1'!$C$13:$D$13</c:f>
              <c:strCache>
                <c:ptCount val="1"/>
                <c:pt idx="0">
                  <c:v>Exportación </c:v>
                </c:pt>
              </c:strCache>
            </c:strRef>
          </c:tx>
          <c:spPr>
            <a:ln w="25400" cap="flat" cmpd="sng" algn="ctr">
              <a:solidFill>
                <a:schemeClr val="accent5">
                  <a:shade val="50000"/>
                </a:schemeClr>
              </a:solidFill>
              <a:prstDash val="solid"/>
            </a:ln>
            <a:effectLst/>
          </c:spPr>
          <c:marker>
            <c:spPr>
              <a:solidFill>
                <a:schemeClr val="accent5"/>
              </a:solidFill>
              <a:ln w="25400" cap="flat" cmpd="sng" algn="ctr">
                <a:solidFill>
                  <a:schemeClr val="accent5">
                    <a:shade val="50000"/>
                  </a:schemeClr>
                </a:solidFill>
                <a:prstDash val="solid"/>
              </a:ln>
              <a:effectLst/>
            </c:spPr>
          </c:marker>
          <c:dLbls>
            <c:dLbl>
              <c:idx val="2"/>
              <c:layout>
                <c:manualLayout>
                  <c:x val="-1.9682539682539683E-2"/>
                  <c:y val="-3.20512820512820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54E-4061-9130-A5CCAD40C313}"/>
                </c:ext>
              </c:extLst>
            </c:dLbl>
            <c:spPr>
              <a:noFill/>
              <a:ln>
                <a:noFill/>
              </a:ln>
              <a:effectLst/>
            </c:spPr>
            <c:txPr>
              <a:bodyPr/>
              <a:lstStyle/>
              <a:p>
                <a:pPr>
                  <a:defRPr sz="800"/>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'2.5.2.c.1yd.1'!$B$15:$B$21</c:f>
              <c:numCache>
                <c:formatCode>General</c:formatCode>
                <c:ptCount val="7"/>
                <c:pt idx="0">
                  <c:v>2010</c:v>
                </c:pt>
                <c:pt idx="1">
                  <c:v>2011</c:v>
                </c:pt>
                <c:pt idx="2">
                  <c:v>2012</c:v>
                </c:pt>
                <c:pt idx="3">
                  <c:v>2013</c:v>
                </c:pt>
                <c:pt idx="4">
                  <c:v>2014</c:v>
                </c:pt>
                <c:pt idx="5">
                  <c:v>2015</c:v>
                </c:pt>
                <c:pt idx="6">
                  <c:v>2016</c:v>
                </c:pt>
              </c:numCache>
            </c:numRef>
          </c:cat>
          <c:val>
            <c:numRef>
              <c:f>'2.5.2.c.1yd.1'!$C$15:$C$21</c:f>
              <c:numCache>
                <c:formatCode>###\ ###\ ###\ ###</c:formatCode>
                <c:ptCount val="7"/>
                <c:pt idx="0">
                  <c:v>12813288</c:v>
                </c:pt>
                <c:pt idx="1">
                  <c:v>14632046</c:v>
                </c:pt>
                <c:pt idx="2">
                  <c:v>17818512</c:v>
                </c:pt>
                <c:pt idx="3">
                  <c:v>18010809</c:v>
                </c:pt>
                <c:pt idx="4">
                  <c:v>16619868</c:v>
                </c:pt>
                <c:pt idx="5">
                  <c:v>13630429.789999999</c:v>
                </c:pt>
                <c:pt idx="6">
                  <c:v>8979927</c:v>
                </c:pt>
              </c:numCache>
            </c:numRef>
          </c:val>
          <c:smooth val="0"/>
          <c:extLst>
            <c:ext xmlns:c16="http://schemas.microsoft.com/office/drawing/2014/chart" uri="{C3380CC4-5D6E-409C-BE32-E72D297353CC}">
              <c16:uniqueId val="{00000000-F030-44DB-A88D-182E3195AB45}"/>
            </c:ext>
          </c:extLst>
        </c:ser>
        <c:ser>
          <c:idx val="0"/>
          <c:order val="1"/>
          <c:tx>
            <c:strRef>
              <c:f>'2.5.2.c.1yd.1'!$E$13:$F$13</c:f>
              <c:strCache>
                <c:ptCount val="1"/>
                <c:pt idx="0">
                  <c:v>Importación </c:v>
                </c:pt>
              </c:strCache>
            </c:strRef>
          </c:tx>
          <c:spPr>
            <a:ln w="25400" cap="flat" cmpd="sng" algn="ctr">
              <a:solidFill>
                <a:schemeClr val="accent4">
                  <a:shade val="50000"/>
                </a:schemeClr>
              </a:solidFill>
              <a:prstDash val="solid"/>
            </a:ln>
            <a:effectLst/>
          </c:spPr>
          <c:marker>
            <c:spPr>
              <a:solidFill>
                <a:schemeClr val="accent4"/>
              </a:solidFill>
              <a:ln w="25400" cap="flat" cmpd="sng" algn="ctr">
                <a:solidFill>
                  <a:schemeClr val="accent4">
                    <a:shade val="50000"/>
                  </a:schemeClr>
                </a:solidFill>
                <a:prstDash val="solid"/>
              </a:ln>
              <a:effectLst/>
            </c:spPr>
          </c:marker>
          <c:dLbls>
            <c:spPr>
              <a:noFill/>
              <a:ln>
                <a:noFill/>
              </a:ln>
              <a:effectLst/>
            </c:spPr>
            <c:txPr>
              <a:bodyPr/>
              <a:lstStyle/>
              <a:p>
                <a:pPr>
                  <a:defRPr sz="800"/>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'2.5.2.c.1yd.1'!$B$15:$B$21</c:f>
              <c:numCache>
                <c:formatCode>General</c:formatCode>
                <c:ptCount val="7"/>
                <c:pt idx="0">
                  <c:v>2010</c:v>
                </c:pt>
                <c:pt idx="1">
                  <c:v>2011</c:v>
                </c:pt>
                <c:pt idx="2">
                  <c:v>2012</c:v>
                </c:pt>
                <c:pt idx="3">
                  <c:v>2013</c:v>
                </c:pt>
                <c:pt idx="4">
                  <c:v>2014</c:v>
                </c:pt>
                <c:pt idx="5">
                  <c:v>2015</c:v>
                </c:pt>
                <c:pt idx="6">
                  <c:v>2016</c:v>
                </c:pt>
              </c:numCache>
            </c:numRef>
          </c:cat>
          <c:val>
            <c:numRef>
              <c:f>'2.5.2.c.1yd.1'!$E$15:$E$21</c:f>
              <c:numCache>
                <c:formatCode>###\ ###\ ###\ ###</c:formatCode>
                <c:ptCount val="7"/>
                <c:pt idx="0">
                  <c:v>21905457.32</c:v>
                </c:pt>
                <c:pt idx="1">
                  <c:v>33862021.18</c:v>
                </c:pt>
                <c:pt idx="2">
                  <c:v>21907391.489999998</c:v>
                </c:pt>
                <c:pt idx="3">
                  <c:v>32541436.719999999</c:v>
                </c:pt>
                <c:pt idx="4">
                  <c:v>29360243.780000001</c:v>
                </c:pt>
                <c:pt idx="5">
                  <c:v>32145587.82</c:v>
                </c:pt>
                <c:pt idx="6">
                  <c:v>23401348</c:v>
                </c:pt>
              </c:numCache>
            </c:numRef>
          </c:val>
          <c:smooth val="0"/>
          <c:extLst>
            <c:ext xmlns:c16="http://schemas.microsoft.com/office/drawing/2014/chart" uri="{C3380CC4-5D6E-409C-BE32-E72D297353CC}">
              <c16:uniqueId val="{00000001-F030-44DB-A88D-182E3195AB45}"/>
            </c:ext>
          </c:extLst>
        </c:ser>
        <c:dLbls>
          <c:dLblPos val="t"/>
          <c:showLegendKey val="0"/>
          <c:showVal val="1"/>
          <c:showCatName val="0"/>
          <c:showSerName val="0"/>
          <c:showPercent val="0"/>
          <c:showBubbleSize val="0"/>
        </c:dLbls>
        <c:marker val="1"/>
        <c:smooth val="0"/>
        <c:axId val="1450611136"/>
        <c:axId val="1450611696"/>
      </c:lineChart>
      <c:catAx>
        <c:axId val="1450611136"/>
        <c:scaling>
          <c:orientation val="minMax"/>
        </c:scaling>
        <c:delete val="0"/>
        <c:axPos val="b"/>
        <c:title>
          <c:tx>
            <c:rich>
              <a:bodyPr/>
              <a:lstStyle/>
              <a:p>
                <a:pPr>
                  <a:defRPr/>
                </a:pPr>
                <a:r>
                  <a:rPr lang="en-US"/>
                  <a:t>Años</a:t>
                </a:r>
              </a:p>
            </c:rich>
          </c:tx>
          <c:layout>
            <c:manualLayout>
              <c:xMode val="edge"/>
              <c:yMode val="edge"/>
              <c:x val="0.39610438643176538"/>
              <c:y val="0.79309098355500973"/>
            </c:manualLayout>
          </c:layout>
          <c:overlay val="0"/>
        </c:title>
        <c:numFmt formatCode="General" sourceLinked="1"/>
        <c:majorTickMark val="out"/>
        <c:minorTickMark val="none"/>
        <c:tickLblPos val="nextTo"/>
        <c:txPr>
          <a:bodyPr/>
          <a:lstStyle/>
          <a:p>
            <a:pPr>
              <a:defRPr sz="900"/>
            </a:pPr>
            <a:endParaRPr lang="es-CR"/>
          </a:p>
        </c:txPr>
        <c:crossAx val="1450611696"/>
        <c:crosses val="autoZero"/>
        <c:auto val="1"/>
        <c:lblAlgn val="ctr"/>
        <c:lblOffset val="100"/>
        <c:noMultiLvlLbl val="0"/>
      </c:catAx>
      <c:valAx>
        <c:axId val="1450611696"/>
        <c:scaling>
          <c:orientation val="minMax"/>
        </c:scaling>
        <c:delete val="0"/>
        <c:axPos val="l"/>
        <c:majorGridlines/>
        <c:numFmt formatCode="###\ ###\ ###\ ##0" sourceLinked="0"/>
        <c:majorTickMark val="out"/>
        <c:minorTickMark val="none"/>
        <c:tickLblPos val="nextTo"/>
        <c:txPr>
          <a:bodyPr/>
          <a:lstStyle/>
          <a:p>
            <a:pPr>
              <a:defRPr sz="900"/>
            </a:pPr>
            <a:endParaRPr lang="es-CR"/>
          </a:p>
        </c:txPr>
        <c:crossAx val="1450611136"/>
        <c:crosses val="autoZero"/>
        <c:crossBetween val="between"/>
        <c:dispUnits>
          <c:builtInUnit val="millions"/>
          <c:dispUnitsLbl>
            <c:layout>
              <c:manualLayout>
                <c:xMode val="edge"/>
                <c:yMode val="edge"/>
                <c:x val="2.2726219567381665E-2"/>
                <c:y val="0.34626421381573247"/>
              </c:manualLayout>
            </c:layout>
            <c:tx>
              <c:rich>
                <a:bodyPr/>
                <a:lstStyle/>
                <a:p>
                  <a:pPr>
                    <a:defRPr/>
                  </a:pPr>
                  <a:r>
                    <a:rPr lang="es-CR"/>
                    <a:t>Millones de kilos </a:t>
                  </a:r>
                </a:p>
              </c:rich>
            </c:tx>
          </c:dispUnitsLbl>
        </c:dispUnits>
      </c:valAx>
    </c:plotArea>
    <c:legend>
      <c:legendPos val="b"/>
      <c:layout>
        <c:manualLayout>
          <c:xMode val="edge"/>
          <c:yMode val="edge"/>
          <c:x val="0.79339071409177298"/>
          <c:y val="0.43342600661026515"/>
          <c:w val="0.18875590551181101"/>
          <c:h val="0.15028647981774282"/>
        </c:manualLayout>
      </c:layout>
      <c:overlay val="0"/>
    </c:legend>
    <c:plotVisOnly val="1"/>
    <c:dispBlanksAs val="gap"/>
    <c:showDLblsOverMax val="0"/>
  </c:chart>
  <c:txPr>
    <a:bodyPr/>
    <a:lstStyle/>
    <a:p>
      <a:pPr>
        <a:defRPr sz="10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lgn="l">
              <a:defRPr/>
            </a:pPr>
            <a:r>
              <a:rPr lang="en-US"/>
              <a:t>Gráfico 16.2</a:t>
            </a:r>
          </a:p>
          <a:p>
            <a:pPr algn="l">
              <a:defRPr/>
            </a:pPr>
            <a:r>
              <a:rPr lang="en-US"/>
              <a:t>Costa Rica: Exportaciones de agua, años 1996-2016 </a:t>
            </a:r>
          </a:p>
          <a:p>
            <a:pPr algn="l">
              <a:defRPr/>
            </a:pPr>
            <a:r>
              <a:rPr lang="en-US" sz="900" b="0"/>
              <a:t>(millones de dólares)</a:t>
            </a:r>
            <a:r>
              <a:rPr lang="en-US"/>
              <a:t>
</a:t>
            </a:r>
          </a:p>
        </c:rich>
      </c:tx>
      <c:layout>
        <c:manualLayout>
          <c:xMode val="edge"/>
          <c:yMode val="edge"/>
          <c:x val="1.993044619422572E-2"/>
          <c:y val="1.9091955610811805E-2"/>
        </c:manualLayout>
      </c:layout>
      <c:overlay val="0"/>
    </c:title>
    <c:autoTitleDeleted val="0"/>
    <c:plotArea>
      <c:layout>
        <c:manualLayout>
          <c:layoutTarget val="inner"/>
          <c:xMode val="edge"/>
          <c:yMode val="edge"/>
          <c:x val="0.16233601280007015"/>
          <c:y val="0.26220893511305743"/>
          <c:w val="0.80704464134050036"/>
          <c:h val="0.43740768253024975"/>
        </c:manualLayout>
      </c:layout>
      <c:lineChart>
        <c:grouping val="standard"/>
        <c:varyColors val="0"/>
        <c:ser>
          <c:idx val="0"/>
          <c:order val="0"/>
          <c:spPr>
            <a:ln>
              <a:solidFill>
                <a:schemeClr val="accent5"/>
              </a:solidFill>
            </a:ln>
          </c:spPr>
          <c:marker>
            <c:symbol val="diamond"/>
            <c:size val="7"/>
            <c:spPr>
              <a:solidFill>
                <a:schemeClr val="accent5"/>
              </a:solidFill>
              <a:ln>
                <a:solidFill>
                  <a:schemeClr val="accent5"/>
                </a:solidFill>
              </a:ln>
            </c:spPr>
          </c:marker>
          <c:cat>
            <c:numRef>
              <c:f>'2.6.2.l.1'!$B$13:$B$33</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'2.6.2.l.1'!$D$13:$D$33</c:f>
              <c:numCache>
                <c:formatCode>###\ ###\ ###\ ###</c:formatCode>
                <c:ptCount val="21"/>
                <c:pt idx="0">
                  <c:v>17125.009999999998</c:v>
                </c:pt>
                <c:pt idx="1">
                  <c:v>81453.119999999995</c:v>
                </c:pt>
                <c:pt idx="2">
                  <c:v>671186</c:v>
                </c:pt>
                <c:pt idx="3">
                  <c:v>178101</c:v>
                </c:pt>
                <c:pt idx="4">
                  <c:v>158452.18</c:v>
                </c:pt>
                <c:pt idx="5">
                  <c:v>571651.71</c:v>
                </c:pt>
                <c:pt idx="6">
                  <c:v>378613</c:v>
                </c:pt>
                <c:pt idx="7">
                  <c:v>106615</c:v>
                </c:pt>
                <c:pt idx="8">
                  <c:v>151023</c:v>
                </c:pt>
                <c:pt idx="9">
                  <c:v>180404</c:v>
                </c:pt>
                <c:pt idx="10">
                  <c:v>59374</c:v>
                </c:pt>
                <c:pt idx="11">
                  <c:v>49082</c:v>
                </c:pt>
                <c:pt idx="12">
                  <c:v>284446</c:v>
                </c:pt>
                <c:pt idx="13">
                  <c:v>954047</c:v>
                </c:pt>
                <c:pt idx="14">
                  <c:v>194229</c:v>
                </c:pt>
                <c:pt idx="15">
                  <c:v>445652.19</c:v>
                </c:pt>
                <c:pt idx="16">
                  <c:v>300081.90000000002</c:v>
                </c:pt>
                <c:pt idx="17">
                  <c:v>314341.78000000003</c:v>
                </c:pt>
                <c:pt idx="18">
                  <c:v>307862.36</c:v>
                </c:pt>
                <c:pt idx="19">
                  <c:v>1161948</c:v>
                </c:pt>
                <c:pt idx="20">
                  <c:v>979775</c:v>
                </c:pt>
              </c:numCache>
            </c:numRef>
          </c:val>
          <c:smooth val="0"/>
          <c:extLst>
            <c:ext xmlns:c16="http://schemas.microsoft.com/office/drawing/2014/chart" uri="{C3380CC4-5D6E-409C-BE32-E72D297353CC}">
              <c16:uniqueId val="{00000000-2299-464D-9188-D5C23861003E}"/>
            </c:ext>
          </c:extLst>
        </c:ser>
        <c:dLbls>
          <c:showLegendKey val="0"/>
          <c:showVal val="0"/>
          <c:showCatName val="0"/>
          <c:showSerName val="0"/>
          <c:showPercent val="0"/>
          <c:showBubbleSize val="0"/>
        </c:dLbls>
        <c:marker val="1"/>
        <c:smooth val="0"/>
        <c:axId val="1334260704"/>
        <c:axId val="1324551088"/>
      </c:lineChart>
      <c:catAx>
        <c:axId val="1334260704"/>
        <c:scaling>
          <c:orientation val="minMax"/>
        </c:scaling>
        <c:delete val="0"/>
        <c:axPos val="b"/>
        <c:title>
          <c:tx>
            <c:rich>
              <a:bodyPr/>
              <a:lstStyle/>
              <a:p>
                <a:pPr>
                  <a:defRPr/>
                </a:pPr>
                <a:r>
                  <a:rPr lang="en-US"/>
                  <a:t>Año</a:t>
                </a:r>
              </a:p>
            </c:rich>
          </c:tx>
          <c:overlay val="0"/>
        </c:title>
        <c:numFmt formatCode="General" sourceLinked="1"/>
        <c:majorTickMark val="out"/>
        <c:minorTickMark val="none"/>
        <c:tickLblPos val="nextTo"/>
        <c:crossAx val="1324551088"/>
        <c:crosses val="autoZero"/>
        <c:auto val="1"/>
        <c:lblAlgn val="ctr"/>
        <c:lblOffset val="100"/>
        <c:noMultiLvlLbl val="0"/>
      </c:catAx>
      <c:valAx>
        <c:axId val="1324551088"/>
        <c:scaling>
          <c:orientation val="minMax"/>
        </c:scaling>
        <c:delete val="0"/>
        <c:axPos val="l"/>
        <c:majorGridlines/>
        <c:numFmt formatCode="#,##0.0" sourceLinked="0"/>
        <c:majorTickMark val="out"/>
        <c:minorTickMark val="none"/>
        <c:tickLblPos val="nextTo"/>
        <c:crossAx val="1334260704"/>
        <c:crosses val="autoZero"/>
        <c:crossBetween val="between"/>
        <c:dispUnits>
          <c:builtInUnit val="millions"/>
          <c:dispUnitsLbl>
            <c:layout>
              <c:manualLayout>
                <c:xMode val="edge"/>
                <c:yMode val="edge"/>
                <c:x val="5.2824179858519775E-2"/>
                <c:y val="0.28140704871784078"/>
              </c:manualLayout>
            </c:layout>
            <c:tx>
              <c:rich>
                <a:bodyPr/>
                <a:lstStyle/>
                <a:p>
                  <a:pPr>
                    <a:defRPr/>
                  </a:pPr>
                  <a:r>
                    <a:rPr lang="es-CR"/>
                    <a:t>Millones de dólares</a:t>
                  </a:r>
                </a:p>
              </c:rich>
            </c:tx>
          </c:dispUnitsLbl>
        </c:dispUnits>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lgn="l">
              <a:defRPr/>
            </a:pPr>
            <a:r>
              <a:rPr lang="en-US"/>
              <a:t>Gráfico 16.1 </a:t>
            </a:r>
          </a:p>
          <a:p>
            <a:pPr algn="l">
              <a:defRPr/>
            </a:pPr>
            <a:r>
              <a:rPr lang="en-US"/>
              <a:t>Costa Rica: Exportaciones de agua, años 1996-2016 </a:t>
            </a:r>
          </a:p>
          <a:p>
            <a:pPr algn="l">
              <a:defRPr/>
            </a:pPr>
            <a:r>
              <a:rPr lang="en-US" sz="900" b="0"/>
              <a:t>(millones de kilos)</a:t>
            </a:r>
          </a:p>
        </c:rich>
      </c:tx>
      <c:layout>
        <c:manualLayout>
          <c:xMode val="edge"/>
          <c:yMode val="edge"/>
          <c:x val="1.7329423780186555E-4"/>
          <c:y val="3.8996348565613244E-2"/>
        </c:manualLayout>
      </c:layout>
      <c:overlay val="0"/>
    </c:title>
    <c:autoTitleDeleted val="0"/>
    <c:plotArea>
      <c:layout>
        <c:manualLayout>
          <c:layoutTarget val="inner"/>
          <c:xMode val="edge"/>
          <c:yMode val="edge"/>
          <c:x val="0.14437716205976345"/>
          <c:y val="0.23011835578764714"/>
          <c:w val="0.82493943487189614"/>
          <c:h val="0.48626582227680254"/>
        </c:manualLayout>
      </c:layout>
      <c:lineChart>
        <c:grouping val="standard"/>
        <c:varyColors val="0"/>
        <c:ser>
          <c:idx val="0"/>
          <c:order val="0"/>
          <c:spPr>
            <a:ln>
              <a:solidFill>
                <a:schemeClr val="accent5"/>
              </a:solidFill>
            </a:ln>
          </c:spPr>
          <c:marker>
            <c:symbol val="diamond"/>
            <c:size val="7"/>
            <c:spPr>
              <a:solidFill>
                <a:schemeClr val="accent5"/>
              </a:solidFill>
              <a:ln>
                <a:solidFill>
                  <a:schemeClr val="accent5"/>
                </a:solidFill>
              </a:ln>
            </c:spPr>
          </c:marker>
          <c:cat>
            <c:numRef>
              <c:f>'2.6.2.l.1'!$B$13:$B$33</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'2.6.2.l.1'!$C$13:$C$33</c:f>
              <c:numCache>
                <c:formatCode>###\ ###\ ###\ ###</c:formatCode>
                <c:ptCount val="21"/>
                <c:pt idx="0">
                  <c:v>55689</c:v>
                </c:pt>
                <c:pt idx="1">
                  <c:v>6051130</c:v>
                </c:pt>
                <c:pt idx="2">
                  <c:v>32615282</c:v>
                </c:pt>
                <c:pt idx="3">
                  <c:v>20130393</c:v>
                </c:pt>
                <c:pt idx="4">
                  <c:v>20942492</c:v>
                </c:pt>
                <c:pt idx="5">
                  <c:v>2600846</c:v>
                </c:pt>
                <c:pt idx="6">
                  <c:v>1698702</c:v>
                </c:pt>
                <c:pt idx="7">
                  <c:v>258606</c:v>
                </c:pt>
                <c:pt idx="8">
                  <c:v>570326</c:v>
                </c:pt>
                <c:pt idx="9">
                  <c:v>358683</c:v>
                </c:pt>
                <c:pt idx="10">
                  <c:v>109790</c:v>
                </c:pt>
                <c:pt idx="11">
                  <c:v>255501</c:v>
                </c:pt>
                <c:pt idx="12">
                  <c:v>1861210</c:v>
                </c:pt>
                <c:pt idx="13">
                  <c:v>5261850</c:v>
                </c:pt>
                <c:pt idx="14">
                  <c:v>1126130</c:v>
                </c:pt>
                <c:pt idx="15">
                  <c:v>2689762</c:v>
                </c:pt>
                <c:pt idx="16">
                  <c:v>1905014.34</c:v>
                </c:pt>
                <c:pt idx="17">
                  <c:v>2050537</c:v>
                </c:pt>
                <c:pt idx="18">
                  <c:v>1702155</c:v>
                </c:pt>
                <c:pt idx="19">
                  <c:v>6353369</c:v>
                </c:pt>
                <c:pt idx="20">
                  <c:v>3602802</c:v>
                </c:pt>
              </c:numCache>
            </c:numRef>
          </c:val>
          <c:smooth val="0"/>
          <c:extLst>
            <c:ext xmlns:c16="http://schemas.microsoft.com/office/drawing/2014/chart" uri="{C3380CC4-5D6E-409C-BE32-E72D297353CC}">
              <c16:uniqueId val="{00000000-1A38-4CF1-B194-B77B8637C4E4}"/>
            </c:ext>
          </c:extLst>
        </c:ser>
        <c:dLbls>
          <c:showLegendKey val="0"/>
          <c:showVal val="0"/>
          <c:showCatName val="0"/>
          <c:showSerName val="0"/>
          <c:showPercent val="0"/>
          <c:showBubbleSize val="0"/>
        </c:dLbls>
        <c:marker val="1"/>
        <c:smooth val="0"/>
        <c:axId val="1386937200"/>
        <c:axId val="1386937760"/>
      </c:lineChart>
      <c:catAx>
        <c:axId val="1386937200"/>
        <c:scaling>
          <c:orientation val="minMax"/>
        </c:scaling>
        <c:delete val="0"/>
        <c:axPos val="b"/>
        <c:title>
          <c:tx>
            <c:rich>
              <a:bodyPr/>
              <a:lstStyle/>
              <a:p>
                <a:pPr>
                  <a:defRPr/>
                </a:pPr>
                <a:r>
                  <a:rPr lang="en-US"/>
                  <a:t>Año</a:t>
                </a:r>
              </a:p>
            </c:rich>
          </c:tx>
          <c:overlay val="0"/>
        </c:title>
        <c:numFmt formatCode="General" sourceLinked="1"/>
        <c:majorTickMark val="out"/>
        <c:minorTickMark val="none"/>
        <c:tickLblPos val="nextTo"/>
        <c:crossAx val="1386937760"/>
        <c:crosses val="autoZero"/>
        <c:auto val="1"/>
        <c:lblAlgn val="ctr"/>
        <c:lblOffset val="100"/>
        <c:noMultiLvlLbl val="0"/>
      </c:catAx>
      <c:valAx>
        <c:axId val="1386937760"/>
        <c:scaling>
          <c:orientation val="minMax"/>
        </c:scaling>
        <c:delete val="0"/>
        <c:axPos val="l"/>
        <c:majorGridlines/>
        <c:numFmt formatCode="#,##0" sourceLinked="0"/>
        <c:majorTickMark val="out"/>
        <c:minorTickMark val="none"/>
        <c:tickLblPos val="nextTo"/>
        <c:crossAx val="1386937200"/>
        <c:crosses val="autoZero"/>
        <c:crossBetween val="between"/>
        <c:dispUnits>
          <c:builtInUnit val="millions"/>
          <c:dispUnitsLbl>
            <c:layout>
              <c:manualLayout>
                <c:xMode val="edge"/>
                <c:yMode val="edge"/>
                <c:x val="1.3888888888888888E-2"/>
                <c:y val="0.31326460481099655"/>
              </c:manualLayout>
            </c:layout>
            <c:tx>
              <c:rich>
                <a:bodyPr/>
                <a:lstStyle/>
                <a:p>
                  <a:pPr>
                    <a:defRPr/>
                  </a:pPr>
                  <a:r>
                    <a:rPr lang="es-CR"/>
                    <a:t>Millones de kilos</a:t>
                  </a:r>
                </a:p>
              </c:rich>
            </c:tx>
          </c:dispUnitsLbl>
        </c:dispUnits>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lgn="l">
              <a:defRPr/>
            </a:pPr>
            <a:r>
              <a:rPr lang="en-US"/>
              <a:t>Gráfico 17.2</a:t>
            </a:r>
          </a:p>
          <a:p>
            <a:pPr algn="l">
              <a:defRPr/>
            </a:pPr>
            <a:r>
              <a:rPr lang="en-US"/>
              <a:t>Costa Rica: Importaciones de agua, años 1996-2016 </a:t>
            </a:r>
          </a:p>
          <a:p>
            <a:pPr algn="l">
              <a:defRPr/>
            </a:pPr>
            <a:r>
              <a:rPr lang="en-US" sz="900" b="0"/>
              <a:t>(millones de dólares)</a:t>
            </a:r>
          </a:p>
        </c:rich>
      </c:tx>
      <c:layout>
        <c:manualLayout>
          <c:xMode val="edge"/>
          <c:yMode val="edge"/>
          <c:x val="3.0909667541557297E-2"/>
          <c:y val="2.6229508196721311E-2"/>
        </c:manualLayout>
      </c:layout>
      <c:overlay val="0"/>
    </c:title>
    <c:autoTitleDeleted val="0"/>
    <c:plotArea>
      <c:layout>
        <c:manualLayout>
          <c:layoutTarget val="inner"/>
          <c:xMode val="edge"/>
          <c:yMode val="edge"/>
          <c:x val="0.14810892388451444"/>
          <c:y val="0.26034989888559013"/>
          <c:w val="0.82133552055992987"/>
          <c:h val="0.46232434060496536"/>
        </c:manualLayout>
      </c:layout>
      <c:lineChart>
        <c:grouping val="standard"/>
        <c:varyColors val="0"/>
        <c:ser>
          <c:idx val="0"/>
          <c:order val="0"/>
          <c:tx>
            <c:strRef>
              <c:f>'2.6.2.l.1'!$E$11:$F$11</c:f>
              <c:strCache>
                <c:ptCount val="1"/>
                <c:pt idx="0">
                  <c:v>Importación </c:v>
                </c:pt>
              </c:strCache>
            </c:strRef>
          </c:tx>
          <c:spPr>
            <a:ln>
              <a:solidFill>
                <a:schemeClr val="accent5"/>
              </a:solidFill>
            </a:ln>
          </c:spPr>
          <c:marker>
            <c:symbol val="diamond"/>
            <c:size val="7"/>
            <c:spPr>
              <a:solidFill>
                <a:schemeClr val="accent5"/>
              </a:solidFill>
              <a:ln>
                <a:solidFill>
                  <a:schemeClr val="accent5"/>
                </a:solidFill>
              </a:ln>
            </c:spPr>
          </c:marker>
          <c:cat>
            <c:numRef>
              <c:f>'2.6.2.l.1'!$B$13:$B$33</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'2.6.2.l.1'!$F$13:$F$33</c:f>
              <c:numCache>
                <c:formatCode>###\ ###\ ###</c:formatCode>
                <c:ptCount val="21"/>
                <c:pt idx="0">
                  <c:v>79541</c:v>
                </c:pt>
                <c:pt idx="1">
                  <c:v>61781</c:v>
                </c:pt>
                <c:pt idx="2">
                  <c:v>73801.38</c:v>
                </c:pt>
                <c:pt idx="3">
                  <c:v>161697.95000000001</c:v>
                </c:pt>
                <c:pt idx="4">
                  <c:v>346932.76</c:v>
                </c:pt>
                <c:pt idx="5">
                  <c:v>344176.22</c:v>
                </c:pt>
                <c:pt idx="6">
                  <c:v>177970.43</c:v>
                </c:pt>
                <c:pt idx="7">
                  <c:v>195612.17</c:v>
                </c:pt>
                <c:pt idx="8">
                  <c:v>231313.79</c:v>
                </c:pt>
                <c:pt idx="9">
                  <c:v>254379.41</c:v>
                </c:pt>
                <c:pt idx="10">
                  <c:v>413879.13</c:v>
                </c:pt>
                <c:pt idx="11">
                  <c:v>598725.04</c:v>
                </c:pt>
                <c:pt idx="12">
                  <c:v>651021.06999999995</c:v>
                </c:pt>
                <c:pt idx="13">
                  <c:v>500349.49</c:v>
                </c:pt>
                <c:pt idx="14">
                  <c:v>612695</c:v>
                </c:pt>
                <c:pt idx="15">
                  <c:v>581726</c:v>
                </c:pt>
                <c:pt idx="16">
                  <c:v>674807.42</c:v>
                </c:pt>
                <c:pt idx="17">
                  <c:v>731649.9</c:v>
                </c:pt>
                <c:pt idx="18">
                  <c:v>896968</c:v>
                </c:pt>
                <c:pt idx="19">
                  <c:v>1504638</c:v>
                </c:pt>
                <c:pt idx="20" formatCode="###\ ###\ ###\ ###">
                  <c:v>1949223</c:v>
                </c:pt>
              </c:numCache>
            </c:numRef>
          </c:val>
          <c:smooth val="0"/>
          <c:extLst>
            <c:ext xmlns:c16="http://schemas.microsoft.com/office/drawing/2014/chart" uri="{C3380CC4-5D6E-409C-BE32-E72D297353CC}">
              <c16:uniqueId val="{00000000-2E2E-4D0B-ABF5-07853770ECF4}"/>
            </c:ext>
          </c:extLst>
        </c:ser>
        <c:dLbls>
          <c:showLegendKey val="0"/>
          <c:showVal val="0"/>
          <c:showCatName val="0"/>
          <c:showSerName val="0"/>
          <c:showPercent val="0"/>
          <c:showBubbleSize val="0"/>
        </c:dLbls>
        <c:marker val="1"/>
        <c:smooth val="0"/>
        <c:axId val="1386940000"/>
        <c:axId val="213941232"/>
      </c:lineChart>
      <c:catAx>
        <c:axId val="1386940000"/>
        <c:scaling>
          <c:orientation val="minMax"/>
        </c:scaling>
        <c:delete val="0"/>
        <c:axPos val="b"/>
        <c:title>
          <c:tx>
            <c:rich>
              <a:bodyPr/>
              <a:lstStyle/>
              <a:p>
                <a:pPr>
                  <a:defRPr/>
                </a:pPr>
                <a:r>
                  <a:rPr lang="en-US"/>
                  <a:t>Año</a:t>
                </a:r>
              </a:p>
            </c:rich>
          </c:tx>
          <c:overlay val="0"/>
        </c:title>
        <c:numFmt formatCode="General" sourceLinked="1"/>
        <c:majorTickMark val="out"/>
        <c:minorTickMark val="none"/>
        <c:tickLblPos val="nextTo"/>
        <c:crossAx val="213941232"/>
        <c:crosses val="autoZero"/>
        <c:auto val="1"/>
        <c:lblAlgn val="ctr"/>
        <c:lblOffset val="100"/>
        <c:noMultiLvlLbl val="0"/>
      </c:catAx>
      <c:valAx>
        <c:axId val="213941232"/>
        <c:scaling>
          <c:orientation val="minMax"/>
        </c:scaling>
        <c:delete val="0"/>
        <c:axPos val="l"/>
        <c:majorGridlines/>
        <c:numFmt formatCode="#,##0.0" sourceLinked="0"/>
        <c:majorTickMark val="out"/>
        <c:minorTickMark val="none"/>
        <c:tickLblPos val="nextTo"/>
        <c:crossAx val="1386940000"/>
        <c:crosses val="autoZero"/>
        <c:crossBetween val="between"/>
        <c:dispUnits>
          <c:builtInUnit val="millions"/>
          <c:dispUnitsLbl>
            <c:layout>
              <c:manualLayout>
                <c:xMode val="edge"/>
                <c:yMode val="edge"/>
                <c:x val="2.5000000000000001E-2"/>
                <c:y val="0.33903842347575402"/>
              </c:manualLayout>
            </c:layout>
            <c:tx>
              <c:rich>
                <a:bodyPr/>
                <a:lstStyle/>
                <a:p>
                  <a:pPr>
                    <a:defRPr/>
                  </a:pPr>
                  <a:r>
                    <a:rPr lang="es-CR"/>
                    <a:t>Millones de dólares</a:t>
                  </a:r>
                </a:p>
              </c:rich>
            </c:tx>
          </c:dispUnitsLbl>
        </c:dispUnits>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lgn="l">
              <a:defRPr/>
            </a:pPr>
            <a:r>
              <a:rPr lang="en-US"/>
              <a:t>Gráfico 17.1 </a:t>
            </a:r>
          </a:p>
          <a:p>
            <a:pPr algn="l">
              <a:defRPr/>
            </a:pPr>
            <a:r>
              <a:rPr lang="en-US"/>
              <a:t>Costa Rica: Importaciones de agua, años 1996-2016 </a:t>
            </a:r>
          </a:p>
          <a:p>
            <a:pPr algn="l">
              <a:defRPr/>
            </a:pPr>
            <a:r>
              <a:rPr lang="en-US" sz="900" b="0"/>
              <a:t>(millones de kilos)</a:t>
            </a:r>
          </a:p>
        </c:rich>
      </c:tx>
      <c:layout>
        <c:manualLayout>
          <c:xMode val="edge"/>
          <c:yMode val="edge"/>
          <c:x val="1.424300087489064E-2"/>
          <c:y val="2.6229508196721311E-2"/>
        </c:manualLayout>
      </c:layout>
      <c:overlay val="0"/>
    </c:title>
    <c:autoTitleDeleted val="0"/>
    <c:plotArea>
      <c:layout>
        <c:manualLayout>
          <c:layoutTarget val="inner"/>
          <c:xMode val="edge"/>
          <c:yMode val="edge"/>
          <c:x val="0.14099781277340331"/>
          <c:y val="0.24508246654353391"/>
          <c:w val="0.82844663167104104"/>
          <c:h val="0.50620038235961251"/>
        </c:manualLayout>
      </c:layout>
      <c:lineChart>
        <c:grouping val="standard"/>
        <c:varyColors val="0"/>
        <c:ser>
          <c:idx val="0"/>
          <c:order val="0"/>
          <c:tx>
            <c:strRef>
              <c:f>'2.6.2.l.1'!$E$11:$F$11</c:f>
              <c:strCache>
                <c:ptCount val="1"/>
                <c:pt idx="0">
                  <c:v>Importación </c:v>
                </c:pt>
              </c:strCache>
            </c:strRef>
          </c:tx>
          <c:spPr>
            <a:ln>
              <a:solidFill>
                <a:schemeClr val="accent5"/>
              </a:solidFill>
            </a:ln>
          </c:spPr>
          <c:marker>
            <c:symbol val="diamond"/>
            <c:size val="7"/>
            <c:spPr>
              <a:solidFill>
                <a:schemeClr val="accent5"/>
              </a:solidFill>
              <a:ln>
                <a:solidFill>
                  <a:schemeClr val="accent5"/>
                </a:solidFill>
              </a:ln>
            </c:spPr>
          </c:marker>
          <c:cat>
            <c:numRef>
              <c:f>'2.6.2.l.1'!$B$13:$B$33</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'2.6.2.l.1'!$E$13:$E$33</c:f>
              <c:numCache>
                <c:formatCode>###\ ###\ ###</c:formatCode>
                <c:ptCount val="21"/>
                <c:pt idx="0">
                  <c:v>178795</c:v>
                </c:pt>
                <c:pt idx="1">
                  <c:v>142959.31</c:v>
                </c:pt>
                <c:pt idx="2">
                  <c:v>161611</c:v>
                </c:pt>
                <c:pt idx="3">
                  <c:v>498061</c:v>
                </c:pt>
                <c:pt idx="4">
                  <c:v>1172352.28</c:v>
                </c:pt>
                <c:pt idx="5">
                  <c:v>1277955.3400000001</c:v>
                </c:pt>
                <c:pt idx="6">
                  <c:v>378855.02</c:v>
                </c:pt>
                <c:pt idx="7">
                  <c:v>391272.75</c:v>
                </c:pt>
                <c:pt idx="8">
                  <c:v>466437.04</c:v>
                </c:pt>
                <c:pt idx="9">
                  <c:v>551941.18000000005</c:v>
                </c:pt>
                <c:pt idx="10">
                  <c:v>831782.82</c:v>
                </c:pt>
                <c:pt idx="11">
                  <c:v>7690003.2000000002</c:v>
                </c:pt>
                <c:pt idx="12">
                  <c:v>2789134.69</c:v>
                </c:pt>
                <c:pt idx="13">
                  <c:v>1165593.53</c:v>
                </c:pt>
                <c:pt idx="14">
                  <c:v>40356086.420000002</c:v>
                </c:pt>
                <c:pt idx="15">
                  <c:v>1187284.6399999999</c:v>
                </c:pt>
                <c:pt idx="16">
                  <c:v>1203076.6599999999</c:v>
                </c:pt>
                <c:pt idx="17">
                  <c:v>1334764</c:v>
                </c:pt>
                <c:pt idx="18">
                  <c:v>1407286.71</c:v>
                </c:pt>
                <c:pt idx="19">
                  <c:v>3738324.83</c:v>
                </c:pt>
                <c:pt idx="20" formatCode="###\ ###\ ###\ ###">
                  <c:v>5936857</c:v>
                </c:pt>
              </c:numCache>
            </c:numRef>
          </c:val>
          <c:smooth val="0"/>
          <c:extLst>
            <c:ext xmlns:c16="http://schemas.microsoft.com/office/drawing/2014/chart" uri="{C3380CC4-5D6E-409C-BE32-E72D297353CC}">
              <c16:uniqueId val="{00000000-D18C-4996-A506-8A79D442C57B}"/>
            </c:ext>
          </c:extLst>
        </c:ser>
        <c:dLbls>
          <c:showLegendKey val="0"/>
          <c:showVal val="0"/>
          <c:showCatName val="0"/>
          <c:showSerName val="0"/>
          <c:showPercent val="0"/>
          <c:showBubbleSize val="0"/>
        </c:dLbls>
        <c:marker val="1"/>
        <c:smooth val="0"/>
        <c:axId val="213943472"/>
        <c:axId val="213944032"/>
      </c:lineChart>
      <c:catAx>
        <c:axId val="213943472"/>
        <c:scaling>
          <c:orientation val="minMax"/>
        </c:scaling>
        <c:delete val="0"/>
        <c:axPos val="b"/>
        <c:title>
          <c:tx>
            <c:rich>
              <a:bodyPr/>
              <a:lstStyle/>
              <a:p>
                <a:pPr>
                  <a:defRPr/>
                </a:pPr>
                <a:r>
                  <a:rPr lang="en-US"/>
                  <a:t>Año</a:t>
                </a:r>
              </a:p>
            </c:rich>
          </c:tx>
          <c:overlay val="0"/>
        </c:title>
        <c:numFmt formatCode="General" sourceLinked="1"/>
        <c:majorTickMark val="out"/>
        <c:minorTickMark val="none"/>
        <c:tickLblPos val="nextTo"/>
        <c:crossAx val="213944032"/>
        <c:crosses val="autoZero"/>
        <c:auto val="1"/>
        <c:lblAlgn val="ctr"/>
        <c:lblOffset val="100"/>
        <c:noMultiLvlLbl val="0"/>
      </c:catAx>
      <c:valAx>
        <c:axId val="213944032"/>
        <c:scaling>
          <c:orientation val="minMax"/>
        </c:scaling>
        <c:delete val="0"/>
        <c:axPos val="l"/>
        <c:majorGridlines/>
        <c:numFmt formatCode="#,##0" sourceLinked="0"/>
        <c:majorTickMark val="out"/>
        <c:minorTickMark val="none"/>
        <c:tickLblPos val="nextTo"/>
        <c:crossAx val="213943472"/>
        <c:crosses val="autoZero"/>
        <c:crossBetween val="between"/>
        <c:dispUnits>
          <c:builtInUnit val="millions"/>
          <c:dispUnitsLbl>
            <c:layout>
              <c:manualLayout>
                <c:xMode val="edge"/>
                <c:yMode val="edge"/>
                <c:x val="1.6666666666666666E-2"/>
                <c:y val="0.3302952540768469"/>
              </c:manualLayout>
            </c:layout>
            <c:tx>
              <c:rich>
                <a:bodyPr/>
                <a:lstStyle/>
                <a:p>
                  <a:pPr>
                    <a:defRPr/>
                  </a:pPr>
                  <a:r>
                    <a:rPr lang="es-CR"/>
                    <a:t>Millones de kilos</a:t>
                  </a:r>
                </a:p>
              </c:rich>
            </c:tx>
          </c:dispUnitsLbl>
        </c:dispUnits>
      </c:valAx>
    </c:plotArea>
    <c:plotVisOnly val="1"/>
    <c:dispBlanksAs val="gap"/>
    <c:showDLblsOverMax val="0"/>
  </c:chart>
  <c:txPr>
    <a:bodyPr/>
    <a:lstStyle/>
    <a:p>
      <a:pPr>
        <a:defRPr sz="900">
          <a:latin typeface="Arial" pitchFamily="34" charset="0"/>
          <a:cs typeface="Arial" pitchFamily="34" charset="0"/>
        </a:defRPr>
      </a:pPr>
      <a:endParaRPr lang="es-C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a:pPr>
            <a:r>
              <a:rPr lang="en-US" sz="1200"/>
              <a:t>Gráfico 2.2</a:t>
            </a:r>
          </a:p>
          <a:p>
            <a:pPr algn="l">
              <a:defRPr sz="1200"/>
            </a:pPr>
            <a:r>
              <a:rPr lang="en-US" sz="1200"/>
              <a:t>Costa Rica: Exportaciones e importaciones de agua, años 2010-2016</a:t>
            </a:r>
          </a:p>
          <a:p>
            <a:pPr algn="l">
              <a:defRPr sz="1200"/>
            </a:pPr>
            <a:r>
              <a:rPr lang="en-US" sz="900" b="0"/>
              <a:t>(millones de kilos)</a:t>
            </a:r>
          </a:p>
        </c:rich>
      </c:tx>
      <c:layout>
        <c:manualLayout>
          <c:xMode val="edge"/>
          <c:yMode val="edge"/>
          <c:x val="1.5048556430446189E-2"/>
          <c:y val="1.8518518518518517E-2"/>
        </c:manualLayout>
      </c:layout>
      <c:overlay val="0"/>
    </c:title>
    <c:autoTitleDeleted val="0"/>
    <c:plotArea>
      <c:layout>
        <c:manualLayout>
          <c:layoutTarget val="inner"/>
          <c:xMode val="edge"/>
          <c:yMode val="edge"/>
          <c:x val="0.13662414110703036"/>
          <c:y val="0.29580957854308482"/>
          <c:w val="0.60646895092532171"/>
          <c:h val="0.43993213159792749"/>
        </c:manualLayout>
      </c:layout>
      <c:lineChart>
        <c:grouping val="standard"/>
        <c:varyColors val="0"/>
        <c:ser>
          <c:idx val="0"/>
          <c:order val="0"/>
          <c:tx>
            <c:strRef>
              <c:f>'2.6.2.l.1'!$C$11:$D$11</c:f>
              <c:strCache>
                <c:ptCount val="1"/>
                <c:pt idx="0">
                  <c:v>Exportación </c:v>
                </c:pt>
              </c:strCache>
            </c:strRef>
          </c:tx>
          <c:spPr>
            <a:ln w="25400" cap="flat" cmpd="sng" algn="ctr">
              <a:solidFill>
                <a:schemeClr val="accent3">
                  <a:shade val="50000"/>
                </a:schemeClr>
              </a:solidFill>
              <a:prstDash val="solid"/>
            </a:ln>
            <a:effectLst/>
          </c:spPr>
          <c:marker>
            <c:symbol val="circle"/>
            <c:size val="5"/>
            <c:spPr>
              <a:solidFill>
                <a:schemeClr val="accent3"/>
              </a:solidFill>
              <a:ln w="25400" cap="flat" cmpd="sng" algn="ctr">
                <a:solidFill>
                  <a:schemeClr val="accent3">
                    <a:shade val="50000"/>
                  </a:schemeClr>
                </a:solidFill>
                <a:prstDash val="solid"/>
              </a:ln>
              <a:effectLst/>
            </c:spPr>
          </c:marker>
          <c:cat>
            <c:numRef>
              <c:f>'2.6.2.l.1'!$B$27:$B$33</c:f>
              <c:numCache>
                <c:formatCode>General</c:formatCode>
                <c:ptCount val="7"/>
                <c:pt idx="0">
                  <c:v>2010</c:v>
                </c:pt>
                <c:pt idx="1">
                  <c:v>2011</c:v>
                </c:pt>
                <c:pt idx="2">
                  <c:v>2012</c:v>
                </c:pt>
                <c:pt idx="3">
                  <c:v>2013</c:v>
                </c:pt>
                <c:pt idx="4">
                  <c:v>2014</c:v>
                </c:pt>
                <c:pt idx="5">
                  <c:v>2015</c:v>
                </c:pt>
                <c:pt idx="6">
                  <c:v>2016</c:v>
                </c:pt>
              </c:numCache>
            </c:numRef>
          </c:cat>
          <c:val>
            <c:numRef>
              <c:f>'2.6.2.l.1'!$C$27:$C$33</c:f>
              <c:numCache>
                <c:formatCode>###\ ###\ ###\ ###</c:formatCode>
                <c:ptCount val="7"/>
                <c:pt idx="0">
                  <c:v>1126130</c:v>
                </c:pt>
                <c:pt idx="1">
                  <c:v>2689762</c:v>
                </c:pt>
                <c:pt idx="2">
                  <c:v>1905014.34</c:v>
                </c:pt>
                <c:pt idx="3">
                  <c:v>2050537</c:v>
                </c:pt>
                <c:pt idx="4">
                  <c:v>1702155</c:v>
                </c:pt>
                <c:pt idx="5">
                  <c:v>6353369</c:v>
                </c:pt>
                <c:pt idx="6">
                  <c:v>3602802</c:v>
                </c:pt>
              </c:numCache>
            </c:numRef>
          </c:val>
          <c:smooth val="0"/>
          <c:extLst>
            <c:ext xmlns:c16="http://schemas.microsoft.com/office/drawing/2014/chart" uri="{C3380CC4-5D6E-409C-BE32-E72D297353CC}">
              <c16:uniqueId val="{00000000-E968-43C9-8F27-44B4C3AF1418}"/>
            </c:ext>
          </c:extLst>
        </c:ser>
        <c:ser>
          <c:idx val="1"/>
          <c:order val="1"/>
          <c:tx>
            <c:strRef>
              <c:f>'2.6.2.l.1'!$E$11:$F$11</c:f>
              <c:strCache>
                <c:ptCount val="1"/>
                <c:pt idx="0">
                  <c:v>Importación </c:v>
                </c:pt>
              </c:strCache>
            </c:strRef>
          </c:tx>
          <c:spPr>
            <a:ln w="25400" cap="flat" cmpd="sng" algn="ctr">
              <a:solidFill>
                <a:schemeClr val="accent4">
                  <a:shade val="50000"/>
                </a:schemeClr>
              </a:solidFill>
              <a:prstDash val="solid"/>
            </a:ln>
            <a:effectLst/>
          </c:spPr>
          <c:marker>
            <c:symbol val="diamond"/>
            <c:size val="5"/>
            <c:spPr>
              <a:solidFill>
                <a:schemeClr val="accent4"/>
              </a:solidFill>
              <a:ln w="25400" cap="flat" cmpd="sng" algn="ctr">
                <a:solidFill>
                  <a:schemeClr val="accent4">
                    <a:shade val="50000"/>
                  </a:schemeClr>
                </a:solidFill>
                <a:prstDash val="solid"/>
              </a:ln>
              <a:effectLst/>
            </c:spPr>
          </c:marker>
          <c:cat>
            <c:numRef>
              <c:f>'2.6.2.l.1'!$B$27:$B$33</c:f>
              <c:numCache>
                <c:formatCode>General</c:formatCode>
                <c:ptCount val="7"/>
                <c:pt idx="0">
                  <c:v>2010</c:v>
                </c:pt>
                <c:pt idx="1">
                  <c:v>2011</c:v>
                </c:pt>
                <c:pt idx="2">
                  <c:v>2012</c:v>
                </c:pt>
                <c:pt idx="3">
                  <c:v>2013</c:v>
                </c:pt>
                <c:pt idx="4">
                  <c:v>2014</c:v>
                </c:pt>
                <c:pt idx="5">
                  <c:v>2015</c:v>
                </c:pt>
                <c:pt idx="6">
                  <c:v>2016</c:v>
                </c:pt>
              </c:numCache>
            </c:numRef>
          </c:cat>
          <c:val>
            <c:numRef>
              <c:f>'2.6.2.l.1'!$E$27:$E$33</c:f>
              <c:numCache>
                <c:formatCode>###\ ###\ ###</c:formatCode>
                <c:ptCount val="7"/>
                <c:pt idx="0">
                  <c:v>40356086.420000002</c:v>
                </c:pt>
                <c:pt idx="1">
                  <c:v>1187284.6399999999</c:v>
                </c:pt>
                <c:pt idx="2">
                  <c:v>1203076.6599999999</c:v>
                </c:pt>
                <c:pt idx="3">
                  <c:v>1334764</c:v>
                </c:pt>
                <c:pt idx="4">
                  <c:v>1407286.71</c:v>
                </c:pt>
                <c:pt idx="5">
                  <c:v>3738324.83</c:v>
                </c:pt>
                <c:pt idx="6" formatCode="###\ ###\ ###\ ###">
                  <c:v>5936857</c:v>
                </c:pt>
              </c:numCache>
            </c:numRef>
          </c:val>
          <c:smooth val="0"/>
          <c:extLst>
            <c:ext xmlns:c16="http://schemas.microsoft.com/office/drawing/2014/chart" uri="{C3380CC4-5D6E-409C-BE32-E72D297353CC}">
              <c16:uniqueId val="{00000001-E968-43C9-8F27-44B4C3AF1418}"/>
            </c:ext>
          </c:extLst>
        </c:ser>
        <c:dLbls>
          <c:showLegendKey val="0"/>
          <c:showVal val="0"/>
          <c:showCatName val="0"/>
          <c:showSerName val="0"/>
          <c:showPercent val="0"/>
          <c:showBubbleSize val="0"/>
        </c:dLbls>
        <c:marker val="1"/>
        <c:smooth val="0"/>
        <c:axId val="1335292896"/>
        <c:axId val="1335293456"/>
      </c:lineChart>
      <c:catAx>
        <c:axId val="1335292896"/>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txPr>
          <a:bodyPr/>
          <a:lstStyle/>
          <a:p>
            <a:pPr>
              <a:defRPr sz="900"/>
            </a:pPr>
            <a:endParaRPr lang="es-CR"/>
          </a:p>
        </c:txPr>
        <c:crossAx val="1335293456"/>
        <c:crosses val="autoZero"/>
        <c:auto val="1"/>
        <c:lblAlgn val="ctr"/>
        <c:lblOffset val="100"/>
        <c:noMultiLvlLbl val="0"/>
      </c:catAx>
      <c:valAx>
        <c:axId val="1335293456"/>
        <c:scaling>
          <c:orientation val="minMax"/>
        </c:scaling>
        <c:delete val="0"/>
        <c:axPos val="l"/>
        <c:majorGridlines/>
        <c:numFmt formatCode="###\ ###\ ###\ ##0" sourceLinked="0"/>
        <c:majorTickMark val="out"/>
        <c:minorTickMark val="none"/>
        <c:tickLblPos val="nextTo"/>
        <c:txPr>
          <a:bodyPr/>
          <a:lstStyle/>
          <a:p>
            <a:pPr>
              <a:defRPr sz="900"/>
            </a:pPr>
            <a:endParaRPr lang="es-CR"/>
          </a:p>
        </c:txPr>
        <c:crossAx val="1335292896"/>
        <c:crosses val="autoZero"/>
        <c:crossBetween val="between"/>
        <c:dispUnits>
          <c:builtInUnit val="millions"/>
          <c:dispUnitsLbl>
            <c:layout>
              <c:manualLayout>
                <c:xMode val="edge"/>
                <c:yMode val="edge"/>
                <c:x val="3.0555661032994029E-2"/>
                <c:y val="0.33213784192243684"/>
              </c:manualLayout>
            </c:layout>
            <c:tx>
              <c:rich>
                <a:bodyPr/>
                <a:lstStyle/>
                <a:p>
                  <a:pPr>
                    <a:defRPr/>
                  </a:pPr>
                  <a:r>
                    <a:rPr lang="es-CR"/>
                    <a:t>Millones de Kilos</a:t>
                  </a:r>
                </a:p>
              </c:rich>
            </c:tx>
          </c:dispUnitsLbl>
        </c:dispUnits>
      </c:valAx>
    </c:plotArea>
    <c:legend>
      <c:legendPos val="r"/>
      <c:layout>
        <c:manualLayout>
          <c:xMode val="edge"/>
          <c:yMode val="edge"/>
          <c:x val="0.74561111111111111"/>
          <c:y val="0.45517023913677457"/>
          <c:w val="0.23994385460479664"/>
          <c:h val="0.13807065653695297"/>
        </c:manualLayout>
      </c:layout>
      <c:overlay val="0"/>
    </c:legend>
    <c:plotVisOnly val="1"/>
    <c:dispBlanksAs val="gap"/>
    <c:showDLblsOverMax val="0"/>
  </c:chart>
  <c:txPr>
    <a:bodyPr/>
    <a:lstStyle/>
    <a:p>
      <a:pPr>
        <a:defRPr>
          <a:latin typeface="Arial" pitchFamily="34" charset="0"/>
          <a:cs typeface="Arial" pitchFamily="34" charset="0"/>
        </a:defRPr>
      </a:pPr>
      <a:endParaRPr lang="es-CR"/>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URBANO</a:t>
            </a:r>
          </a:p>
        </c:rich>
      </c:tx>
      <c:layout>
        <c:manualLayout>
          <c:xMode val="edge"/>
          <c:yMode val="edge"/>
          <c:x val="0.36253334598235459"/>
          <c:y val="0"/>
        </c:manualLayout>
      </c:layout>
      <c:overlay val="0"/>
    </c:title>
    <c:autoTitleDeleted val="0"/>
    <c:plotArea>
      <c:layout>
        <c:manualLayout>
          <c:layoutTarget val="inner"/>
          <c:xMode val="edge"/>
          <c:yMode val="edge"/>
          <c:x val="0.14004226269860118"/>
          <c:y val="0.18842592592592594"/>
          <c:w val="0.7773608345360542"/>
          <c:h val="0.58967811315252272"/>
        </c:manualLayout>
      </c:layout>
      <c:lineChart>
        <c:grouping val="standard"/>
        <c:varyColors val="0"/>
        <c:ser>
          <c:idx val="0"/>
          <c:order val="0"/>
          <c:tx>
            <c:strRef>
              <c:f>[9]Gráfico5.2!$B$14</c:f>
              <c:strCache>
                <c:ptCount val="1"/>
                <c:pt idx="0">
                  <c:v>Acueducto, empresa o cooperativa1/</c:v>
                </c:pt>
              </c:strCache>
            </c:strRef>
          </c:tx>
          <c:spPr>
            <a:ln w="25400" cap="flat" cmpd="sng" algn="ctr">
              <a:solidFill>
                <a:schemeClr val="accent5">
                  <a:shade val="50000"/>
                </a:schemeClr>
              </a:solidFill>
              <a:prstDash val="solid"/>
            </a:ln>
            <a:effectLst/>
          </c:spPr>
          <c:marker>
            <c:symbol val="square"/>
            <c:size val="5"/>
            <c:spPr>
              <a:solidFill>
                <a:schemeClr val="accent5"/>
              </a:solidFill>
              <a:ln w="25400" cap="flat" cmpd="sng" algn="ctr">
                <a:solidFill>
                  <a:schemeClr val="accent5">
                    <a:shade val="50000"/>
                  </a:schemeClr>
                </a:solidFill>
                <a:prstDash val="solid"/>
              </a:ln>
              <a:effectLst/>
            </c:spPr>
          </c:marker>
          <c:dLbls>
            <c:spPr>
              <a:noFill/>
              <a:ln>
                <a:noFill/>
              </a:ln>
              <a:effectLst/>
            </c:spPr>
            <c:txPr>
              <a:bodyPr/>
              <a:lstStyle/>
              <a:p>
                <a:pPr>
                  <a:defRPr sz="800"/>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[9]Gráfico5.2!$B$15:$B$21</c:f>
              <c:numCache>
                <c:formatCode>General</c:formatCode>
                <c:ptCount val="7"/>
                <c:pt idx="0">
                  <c:v>2010</c:v>
                </c:pt>
                <c:pt idx="1">
                  <c:v>2011</c:v>
                </c:pt>
                <c:pt idx="2">
                  <c:v>2012</c:v>
                </c:pt>
                <c:pt idx="3">
                  <c:v>2013</c:v>
                </c:pt>
                <c:pt idx="4">
                  <c:v>2014</c:v>
                </c:pt>
                <c:pt idx="5">
                  <c:v>2015</c:v>
                </c:pt>
                <c:pt idx="6">
                  <c:v>2016</c:v>
                </c:pt>
              </c:numCache>
            </c:numRef>
          </c:cat>
          <c:val>
            <c:numRef>
              <c:f>[9]Gráfico5.2!$H$15:$H$21</c:f>
              <c:numCache>
                <c:formatCode>General</c:formatCode>
                <c:ptCount val="7"/>
                <c:pt idx="0">
                  <c:v>97.973033717485492</c:v>
                </c:pt>
                <c:pt idx="1">
                  <c:v>98.638237739160147</c:v>
                </c:pt>
                <c:pt idx="2">
                  <c:v>98.790640295664517</c:v>
                </c:pt>
                <c:pt idx="3">
                  <c:v>98.869109569312201</c:v>
                </c:pt>
                <c:pt idx="4">
                  <c:v>99.01634310046542</c:v>
                </c:pt>
                <c:pt idx="5">
                  <c:v>99.074605092991746</c:v>
                </c:pt>
                <c:pt idx="6">
                  <c:v>99.140718405281632</c:v>
                </c:pt>
              </c:numCache>
            </c:numRef>
          </c:val>
          <c:smooth val="0"/>
          <c:extLst>
            <c:ext xmlns:c16="http://schemas.microsoft.com/office/drawing/2014/chart" uri="{C3380CC4-5D6E-409C-BE32-E72D297353CC}">
              <c16:uniqueId val="{00000000-0459-4289-9A6B-A3448B279E1A}"/>
            </c:ext>
          </c:extLst>
        </c:ser>
        <c:ser>
          <c:idx val="1"/>
          <c:order val="1"/>
          <c:tx>
            <c:strRef>
              <c:f>[9]Gráfico5.2!$B$23</c:f>
              <c:strCache>
                <c:ptCount val="1"/>
                <c:pt idx="0">
                  <c:v>Otro2/</c:v>
                </c:pt>
              </c:strCache>
            </c:strRef>
          </c:tx>
          <c:spPr>
            <a:ln w="25400" cap="flat" cmpd="sng" algn="ctr">
              <a:solidFill>
                <a:schemeClr val="accent6">
                  <a:shade val="50000"/>
                </a:schemeClr>
              </a:solidFill>
              <a:prstDash val="solid"/>
            </a:ln>
            <a:effectLst/>
          </c:spPr>
          <c:marker>
            <c:symbol val="diamond"/>
            <c:size val="5"/>
            <c:spPr>
              <a:solidFill>
                <a:schemeClr val="accent6"/>
              </a:solidFill>
              <a:ln w="25400" cap="flat" cmpd="sng" algn="ctr">
                <a:solidFill>
                  <a:schemeClr val="accent6">
                    <a:shade val="50000"/>
                  </a:schemeClr>
                </a:solidFill>
                <a:prstDash val="solid"/>
              </a:ln>
              <a:effectLst/>
            </c:spPr>
          </c:marker>
          <c:dLbls>
            <c:spPr>
              <a:noFill/>
              <a:ln>
                <a:noFill/>
              </a:ln>
              <a:effectLst/>
            </c:spPr>
            <c:txPr>
              <a:bodyPr/>
              <a:lstStyle/>
              <a:p>
                <a:pPr>
                  <a:defRPr sz="800"/>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[9]Gráfico5.2!$B$15:$B$21</c:f>
              <c:numCache>
                <c:formatCode>General</c:formatCode>
                <c:ptCount val="7"/>
                <c:pt idx="0">
                  <c:v>2010</c:v>
                </c:pt>
                <c:pt idx="1">
                  <c:v>2011</c:v>
                </c:pt>
                <c:pt idx="2">
                  <c:v>2012</c:v>
                </c:pt>
                <c:pt idx="3">
                  <c:v>2013</c:v>
                </c:pt>
                <c:pt idx="4">
                  <c:v>2014</c:v>
                </c:pt>
                <c:pt idx="5">
                  <c:v>2015</c:v>
                </c:pt>
                <c:pt idx="6">
                  <c:v>2016</c:v>
                </c:pt>
              </c:numCache>
            </c:numRef>
          </c:cat>
          <c:val>
            <c:numRef>
              <c:f>[9]Gráfico5.2!$H$24:$H$30</c:f>
              <c:numCache>
                <c:formatCode>General</c:formatCode>
                <c:ptCount val="7"/>
                <c:pt idx="0">
                  <c:v>2.0269662825145125</c:v>
                </c:pt>
                <c:pt idx="1">
                  <c:v>1.3617622608398476</c:v>
                </c:pt>
                <c:pt idx="2">
                  <c:v>1.2093597043354771</c:v>
                </c:pt>
                <c:pt idx="3">
                  <c:v>1.1308904306877978</c:v>
                </c:pt>
                <c:pt idx="4">
                  <c:v>0.98365689953457713</c:v>
                </c:pt>
                <c:pt idx="5">
                  <c:v>0.92539490700825222</c:v>
                </c:pt>
                <c:pt idx="6">
                  <c:v>0.85928159471836008</c:v>
                </c:pt>
              </c:numCache>
            </c:numRef>
          </c:val>
          <c:smooth val="0"/>
          <c:extLst>
            <c:ext xmlns:c16="http://schemas.microsoft.com/office/drawing/2014/chart" uri="{C3380CC4-5D6E-409C-BE32-E72D297353CC}">
              <c16:uniqueId val="{00000001-0459-4289-9A6B-A3448B279E1A}"/>
            </c:ext>
          </c:extLst>
        </c:ser>
        <c:dLbls>
          <c:dLblPos val="t"/>
          <c:showLegendKey val="0"/>
          <c:showVal val="1"/>
          <c:showCatName val="0"/>
          <c:showSerName val="0"/>
          <c:showPercent val="0"/>
          <c:showBubbleSize val="0"/>
        </c:dLbls>
        <c:marker val="1"/>
        <c:smooth val="0"/>
        <c:axId val="1385280576"/>
        <c:axId val="1385281136"/>
      </c:lineChart>
      <c:catAx>
        <c:axId val="1385280576"/>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txPr>
          <a:bodyPr/>
          <a:lstStyle/>
          <a:p>
            <a:pPr>
              <a:defRPr sz="900"/>
            </a:pPr>
            <a:endParaRPr lang="es-CR"/>
          </a:p>
        </c:txPr>
        <c:crossAx val="1385281136"/>
        <c:crosses val="autoZero"/>
        <c:auto val="1"/>
        <c:lblAlgn val="ctr"/>
        <c:lblOffset val="100"/>
        <c:noMultiLvlLbl val="0"/>
      </c:catAx>
      <c:valAx>
        <c:axId val="1385281136"/>
        <c:scaling>
          <c:orientation val="minMax"/>
          <c:max val="100"/>
        </c:scaling>
        <c:delete val="0"/>
        <c:axPos val="l"/>
        <c:majorGridlines/>
        <c:title>
          <c:tx>
            <c:rich>
              <a:bodyPr rot="-5400000" vert="horz"/>
              <a:lstStyle/>
              <a:p>
                <a:pPr>
                  <a:defRPr/>
                </a:pPr>
                <a:r>
                  <a:rPr lang="en-US"/>
                  <a:t>Porcentaje </a:t>
                </a:r>
              </a:p>
            </c:rich>
          </c:tx>
          <c:overlay val="0"/>
        </c:title>
        <c:numFmt formatCode="#,##0" sourceLinked="0"/>
        <c:majorTickMark val="out"/>
        <c:minorTickMark val="none"/>
        <c:tickLblPos val="nextTo"/>
        <c:txPr>
          <a:bodyPr/>
          <a:lstStyle/>
          <a:p>
            <a:pPr>
              <a:defRPr sz="900"/>
            </a:pPr>
            <a:endParaRPr lang="es-CR"/>
          </a:p>
        </c:txPr>
        <c:crossAx val="1385280576"/>
        <c:crosses val="autoZero"/>
        <c:crossBetween val="between"/>
      </c:valAx>
    </c:plotArea>
    <c:legend>
      <c:legendPos val="b"/>
      <c:layout>
        <c:manualLayout>
          <c:xMode val="edge"/>
          <c:yMode val="edge"/>
          <c:x val="9.2425233388749833E-2"/>
          <c:y val="0.91227070574511515"/>
          <c:w val="0.81514953322250028"/>
          <c:h val="7.3840405365995912E-2"/>
        </c:manualLayout>
      </c:layout>
      <c:overlay val="0"/>
      <c:txPr>
        <a:bodyPr/>
        <a:lstStyle/>
        <a:p>
          <a:pPr>
            <a:defRPr sz="900"/>
          </a:pPr>
          <a:endParaRPr lang="es-CR"/>
        </a:p>
      </c:txPr>
    </c:legend>
    <c:plotVisOnly val="1"/>
    <c:dispBlanksAs val="gap"/>
    <c:showDLblsOverMax val="0"/>
  </c:chart>
  <c:spPr>
    <a:ln>
      <a:noFill/>
    </a:ln>
  </c:spPr>
  <c:txPr>
    <a:bodyPr/>
    <a:lstStyle/>
    <a:p>
      <a:pPr>
        <a:defRPr>
          <a:latin typeface="Arial" pitchFamily="34" charset="0"/>
          <a:cs typeface="Arial" pitchFamily="34" charset="0"/>
        </a:defRPr>
      </a:pPr>
      <a:endParaRPr lang="es-C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RURAL</a:t>
            </a:r>
          </a:p>
        </c:rich>
      </c:tx>
      <c:layout>
        <c:manualLayout>
          <c:xMode val="edge"/>
          <c:yMode val="edge"/>
          <c:x val="0.39581446985922614"/>
          <c:y val="9.4062333701312104E-3"/>
        </c:manualLayout>
      </c:layout>
      <c:overlay val="0"/>
    </c:title>
    <c:autoTitleDeleted val="0"/>
    <c:plotArea>
      <c:layout>
        <c:manualLayout>
          <c:layoutTarget val="inner"/>
          <c:xMode val="edge"/>
          <c:yMode val="edge"/>
          <c:x val="9.0174088040483769E-2"/>
          <c:y val="0.17764671594693554"/>
          <c:w val="0.88338253179836557"/>
          <c:h val="0.61383079223074755"/>
        </c:manualLayout>
      </c:layout>
      <c:lineChart>
        <c:grouping val="standard"/>
        <c:varyColors val="0"/>
        <c:ser>
          <c:idx val="0"/>
          <c:order val="0"/>
          <c:tx>
            <c:strRef>
              <c:f>[9]Gráfico5.2!$B$14</c:f>
              <c:strCache>
                <c:ptCount val="1"/>
                <c:pt idx="0">
                  <c:v>Acueducto, empresa o cooperativa1/</c:v>
                </c:pt>
              </c:strCache>
            </c:strRef>
          </c:tx>
          <c:spPr>
            <a:ln w="25400" cap="flat" cmpd="sng" algn="ctr">
              <a:solidFill>
                <a:schemeClr val="accent2">
                  <a:shade val="50000"/>
                </a:schemeClr>
              </a:solidFill>
              <a:prstDash val="solid"/>
            </a:ln>
            <a:effectLst/>
          </c:spPr>
          <c:marker>
            <c:symbol val="triangle"/>
            <c:size val="5"/>
            <c:spPr>
              <a:solidFill>
                <a:schemeClr val="accent2"/>
              </a:solidFill>
              <a:ln w="25400" cap="flat" cmpd="sng" algn="ctr">
                <a:solidFill>
                  <a:schemeClr val="accent2">
                    <a:shade val="50000"/>
                  </a:schemeClr>
                </a:solidFill>
                <a:prstDash val="solid"/>
              </a:ln>
              <a:effectLst/>
            </c:spPr>
          </c:marker>
          <c:dLbls>
            <c:spPr>
              <a:noFill/>
              <a:ln>
                <a:noFill/>
              </a:ln>
              <a:effectLst/>
            </c:spPr>
            <c:txPr>
              <a:bodyPr/>
              <a:lstStyle/>
              <a:p>
                <a:pPr>
                  <a:defRPr sz="800"/>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[9]Gráfico5.2!$B$24:$B$30</c:f>
              <c:numCache>
                <c:formatCode>General</c:formatCode>
                <c:ptCount val="7"/>
                <c:pt idx="0">
                  <c:v>2010</c:v>
                </c:pt>
                <c:pt idx="1">
                  <c:v>2011</c:v>
                </c:pt>
                <c:pt idx="2">
                  <c:v>2012</c:v>
                </c:pt>
                <c:pt idx="3">
                  <c:v>2013</c:v>
                </c:pt>
                <c:pt idx="4">
                  <c:v>2014</c:v>
                </c:pt>
                <c:pt idx="5">
                  <c:v>2015</c:v>
                </c:pt>
                <c:pt idx="6">
                  <c:v>2016</c:v>
                </c:pt>
              </c:numCache>
            </c:numRef>
          </c:cat>
          <c:val>
            <c:numRef>
              <c:f>[9]Gráfico5.2!$F$15:$F$21</c:f>
              <c:numCache>
                <c:formatCode>General</c:formatCode>
                <c:ptCount val="7"/>
                <c:pt idx="0">
                  <c:v>79.594341916101158</c:v>
                </c:pt>
                <c:pt idx="1">
                  <c:v>80.470991010889819</c:v>
                </c:pt>
                <c:pt idx="2">
                  <c:v>82.502609418799693</c:v>
                </c:pt>
                <c:pt idx="3">
                  <c:v>83.262555391432784</c:v>
                </c:pt>
                <c:pt idx="4">
                  <c:v>84.282301730544646</c:v>
                </c:pt>
                <c:pt idx="5">
                  <c:v>83.928715405857574</c:v>
                </c:pt>
                <c:pt idx="6">
                  <c:v>84.964133281175634</c:v>
                </c:pt>
              </c:numCache>
            </c:numRef>
          </c:val>
          <c:smooth val="0"/>
          <c:extLst>
            <c:ext xmlns:c16="http://schemas.microsoft.com/office/drawing/2014/chart" uri="{C3380CC4-5D6E-409C-BE32-E72D297353CC}">
              <c16:uniqueId val="{00000000-6148-41BC-94CF-9C43414A8E7F}"/>
            </c:ext>
          </c:extLst>
        </c:ser>
        <c:ser>
          <c:idx val="1"/>
          <c:order val="1"/>
          <c:tx>
            <c:strRef>
              <c:f>[9]Gráfico5.2!$B$23</c:f>
              <c:strCache>
                <c:ptCount val="1"/>
                <c:pt idx="0">
                  <c:v>Otro2/</c:v>
                </c:pt>
              </c:strCache>
            </c:strRef>
          </c:tx>
          <c:spPr>
            <a:ln w="25400" cap="flat" cmpd="sng" algn="ctr">
              <a:solidFill>
                <a:schemeClr val="accent4">
                  <a:shade val="50000"/>
                </a:schemeClr>
              </a:solidFill>
              <a:prstDash val="solid"/>
            </a:ln>
            <a:effectLst/>
          </c:spPr>
          <c:marker>
            <c:symbol val="circle"/>
            <c:size val="5"/>
            <c:spPr>
              <a:solidFill>
                <a:schemeClr val="accent4"/>
              </a:solidFill>
              <a:ln w="25400" cap="flat" cmpd="sng" algn="ctr">
                <a:solidFill>
                  <a:schemeClr val="accent4">
                    <a:shade val="50000"/>
                  </a:schemeClr>
                </a:solidFill>
                <a:prstDash val="solid"/>
              </a:ln>
              <a:effectLst/>
            </c:spPr>
          </c:marker>
          <c:dLbls>
            <c:spPr>
              <a:noFill/>
              <a:ln>
                <a:noFill/>
              </a:ln>
              <a:effectLst/>
            </c:spPr>
            <c:txPr>
              <a:bodyPr/>
              <a:lstStyle/>
              <a:p>
                <a:pPr>
                  <a:defRPr sz="800"/>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[9]Gráfico5.2!$B$24:$B$30</c:f>
              <c:numCache>
                <c:formatCode>General</c:formatCode>
                <c:ptCount val="7"/>
                <c:pt idx="0">
                  <c:v>2010</c:v>
                </c:pt>
                <c:pt idx="1">
                  <c:v>2011</c:v>
                </c:pt>
                <c:pt idx="2">
                  <c:v>2012</c:v>
                </c:pt>
                <c:pt idx="3">
                  <c:v>2013</c:v>
                </c:pt>
                <c:pt idx="4">
                  <c:v>2014</c:v>
                </c:pt>
                <c:pt idx="5">
                  <c:v>2015</c:v>
                </c:pt>
                <c:pt idx="6">
                  <c:v>2016</c:v>
                </c:pt>
              </c:numCache>
            </c:numRef>
          </c:cat>
          <c:val>
            <c:numRef>
              <c:f>[9]Gráfico5.2!$F$24:$F$30</c:f>
              <c:numCache>
                <c:formatCode>General</c:formatCode>
                <c:ptCount val="7"/>
                <c:pt idx="0">
                  <c:v>20.405658083898832</c:v>
                </c:pt>
                <c:pt idx="1">
                  <c:v>19.529008989110185</c:v>
                </c:pt>
                <c:pt idx="2">
                  <c:v>17.497390581200303</c:v>
                </c:pt>
                <c:pt idx="3">
                  <c:v>16.737444608567209</c:v>
                </c:pt>
                <c:pt idx="4">
                  <c:v>15.717698269455358</c:v>
                </c:pt>
                <c:pt idx="5">
                  <c:v>16.07128459414243</c:v>
                </c:pt>
                <c:pt idx="6">
                  <c:v>15.035866718824359</c:v>
                </c:pt>
              </c:numCache>
            </c:numRef>
          </c:val>
          <c:smooth val="0"/>
          <c:extLst>
            <c:ext xmlns:c16="http://schemas.microsoft.com/office/drawing/2014/chart" uri="{C3380CC4-5D6E-409C-BE32-E72D297353CC}">
              <c16:uniqueId val="{00000001-6148-41BC-94CF-9C43414A8E7F}"/>
            </c:ext>
          </c:extLst>
        </c:ser>
        <c:dLbls>
          <c:showLegendKey val="0"/>
          <c:showVal val="0"/>
          <c:showCatName val="0"/>
          <c:showSerName val="0"/>
          <c:showPercent val="0"/>
          <c:showBubbleSize val="0"/>
        </c:dLbls>
        <c:marker val="1"/>
        <c:smooth val="0"/>
        <c:axId val="231879664"/>
        <c:axId val="231880224"/>
      </c:lineChart>
      <c:catAx>
        <c:axId val="231879664"/>
        <c:scaling>
          <c:orientation val="minMax"/>
        </c:scaling>
        <c:delete val="0"/>
        <c:axPos val="b"/>
        <c:numFmt formatCode="General" sourceLinked="1"/>
        <c:majorTickMark val="out"/>
        <c:minorTickMark val="none"/>
        <c:tickLblPos val="nextTo"/>
        <c:txPr>
          <a:bodyPr/>
          <a:lstStyle/>
          <a:p>
            <a:pPr>
              <a:defRPr sz="900"/>
            </a:pPr>
            <a:endParaRPr lang="es-CR"/>
          </a:p>
        </c:txPr>
        <c:crossAx val="231880224"/>
        <c:crosses val="autoZero"/>
        <c:auto val="1"/>
        <c:lblAlgn val="ctr"/>
        <c:lblOffset val="100"/>
        <c:noMultiLvlLbl val="0"/>
      </c:catAx>
      <c:valAx>
        <c:axId val="231880224"/>
        <c:scaling>
          <c:orientation val="minMax"/>
          <c:max val="100"/>
        </c:scaling>
        <c:delete val="0"/>
        <c:axPos val="l"/>
        <c:majorGridlines/>
        <c:numFmt formatCode="#,##0" sourceLinked="0"/>
        <c:majorTickMark val="out"/>
        <c:minorTickMark val="none"/>
        <c:tickLblPos val="nextTo"/>
        <c:txPr>
          <a:bodyPr/>
          <a:lstStyle/>
          <a:p>
            <a:pPr>
              <a:defRPr sz="900"/>
            </a:pPr>
            <a:endParaRPr lang="es-CR"/>
          </a:p>
        </c:txPr>
        <c:crossAx val="231879664"/>
        <c:crosses val="autoZero"/>
        <c:crossBetween val="between"/>
      </c:valAx>
    </c:plotArea>
    <c:legend>
      <c:legendPos val="b"/>
      <c:layout>
        <c:manualLayout>
          <c:xMode val="edge"/>
          <c:yMode val="edge"/>
          <c:x val="6.4107301839177303E-2"/>
          <c:y val="0.92191122811708315"/>
          <c:w val="0.87395408102638539"/>
          <c:h val="7.5012489181905811E-2"/>
        </c:manualLayout>
      </c:layout>
      <c:overlay val="0"/>
      <c:txPr>
        <a:bodyPr/>
        <a:lstStyle/>
        <a:p>
          <a:pPr>
            <a:defRPr sz="900"/>
          </a:pPr>
          <a:endParaRPr lang="es-CR"/>
        </a:p>
      </c:txPr>
    </c:legend>
    <c:plotVisOnly val="1"/>
    <c:dispBlanksAs val="gap"/>
    <c:showDLblsOverMax val="0"/>
  </c:chart>
  <c:spPr>
    <a:ln>
      <a:noFill/>
    </a:ln>
  </c:spPr>
  <c:txPr>
    <a:bodyPr/>
    <a:lstStyle/>
    <a:p>
      <a:pPr>
        <a:defRPr>
          <a:latin typeface="Arial" pitchFamily="34" charset="0"/>
          <a:cs typeface="Arial" pitchFamily="34" charset="0"/>
        </a:defRPr>
      </a:pPr>
      <a:endParaRPr lang="es-CR"/>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5" Type="http://schemas.openxmlformats.org/officeDocument/2006/relationships/chart" Target="../charts/chart6.xml"/><Relationship Id="rId4" Type="http://schemas.openxmlformats.org/officeDocument/2006/relationships/chart" Target="../charts/chart5.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17</xdr:col>
      <xdr:colOff>0</xdr:colOff>
      <xdr:row>19</xdr:row>
      <xdr:rowOff>0</xdr:rowOff>
    </xdr:from>
    <xdr:to>
      <xdr:col>17</xdr:col>
      <xdr:colOff>304800</xdr:colOff>
      <xdr:row>20</xdr:row>
      <xdr:rowOff>114300</xdr:rowOff>
    </xdr:to>
    <xdr:sp macro="" textlink="">
      <xdr:nvSpPr>
        <xdr:cNvPr id="4" name="AutoShape 1" descr="Resultado de imagen de sinia ceniga logo">
          <a:extLst>
            <a:ext uri="{FF2B5EF4-FFF2-40B4-BE49-F238E27FC236}">
              <a16:creationId xmlns:a16="http://schemas.microsoft.com/office/drawing/2014/main" id="{00000000-0008-0000-0000-000004000000}"/>
            </a:ext>
          </a:extLst>
        </xdr:cNvPr>
        <xdr:cNvSpPr>
          <a:spLocks noChangeAspect="1" noChangeArrowheads="1"/>
        </xdr:cNvSpPr>
      </xdr:nvSpPr>
      <xdr:spPr bwMode="auto">
        <a:xfrm>
          <a:off x="12954000" y="365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44976</xdr:colOff>
      <xdr:row>1</xdr:row>
      <xdr:rowOff>156105</xdr:rowOff>
    </xdr:from>
    <xdr:to>
      <xdr:col>10</xdr:col>
      <xdr:colOff>399093</xdr:colOff>
      <xdr:row>4</xdr:row>
      <xdr:rowOff>123296</xdr:rowOff>
    </xdr:to>
    <xdr:pic>
      <xdr:nvPicPr>
        <xdr:cNvPr id="8" name="Imagen 7" descr="LOGO DIRECCION FINAL">
          <a:extLst>
            <a:ext uri="{FF2B5EF4-FFF2-40B4-BE49-F238E27FC236}">
              <a16:creationId xmlns:a16="http://schemas.microsoft.com/office/drawing/2014/main" id="{00000000-0008-0000-0000-000008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2976" y="346605"/>
          <a:ext cx="1116117" cy="538691"/>
        </a:xfrm>
        <a:prstGeom prst="rect">
          <a:avLst/>
        </a:prstGeom>
        <a:noFill/>
        <a:ln>
          <a:noFill/>
        </a:ln>
      </xdr:spPr>
    </xdr:pic>
    <xdr:clientData/>
  </xdr:twoCellAnchor>
  <xdr:twoCellAnchor editAs="oneCell">
    <xdr:from>
      <xdr:col>7</xdr:col>
      <xdr:colOff>637644</xdr:colOff>
      <xdr:row>1</xdr:row>
      <xdr:rowOff>50274</xdr:rowOff>
    </xdr:from>
    <xdr:to>
      <xdr:col>8</xdr:col>
      <xdr:colOff>595311</xdr:colOff>
      <xdr:row>4</xdr:row>
      <xdr:rowOff>145524</xdr:rowOff>
    </xdr:to>
    <xdr:pic>
      <xdr:nvPicPr>
        <xdr:cNvPr id="9" name="Imagen 8" descr="Resultado de imagen de sinia ceniga logo">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71644" y="240774"/>
          <a:ext cx="719667" cy="666750"/>
        </a:xfrm>
        <a:prstGeom prst="rect">
          <a:avLst/>
        </a:prstGeom>
        <a:noFill/>
        <a:ln>
          <a:noFill/>
        </a:ln>
      </xdr:spPr>
    </xdr:pic>
    <xdr:clientData/>
  </xdr:twoCellAnchor>
  <xdr:twoCellAnchor editAs="oneCell">
    <xdr:from>
      <xdr:col>6</xdr:col>
      <xdr:colOff>259292</xdr:colOff>
      <xdr:row>1</xdr:row>
      <xdr:rowOff>26461</xdr:rowOff>
    </xdr:from>
    <xdr:to>
      <xdr:col>7</xdr:col>
      <xdr:colOff>481541</xdr:colOff>
      <xdr:row>4</xdr:row>
      <xdr:rowOff>79376</xdr:rowOff>
    </xdr:to>
    <xdr:pic>
      <xdr:nvPicPr>
        <xdr:cNvPr id="10" name="Imagen 9" descr="Descripción: C:\Users\LEONARDO\AppData\Local\Microsoft\Windows\Temporary Internet Files\Content.Outlook\S1BVTUDV\image003 (2).jpg">
          <a:extLst>
            <a:ext uri="{FF2B5EF4-FFF2-40B4-BE49-F238E27FC236}">
              <a16:creationId xmlns:a16="http://schemas.microsoft.com/office/drawing/2014/main" id="{00000000-0008-0000-0000-00000A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31292" y="216961"/>
          <a:ext cx="984249" cy="624415"/>
        </a:xfrm>
        <a:prstGeom prst="rect">
          <a:avLst/>
        </a:prstGeom>
        <a:noFill/>
        <a:ln>
          <a:noFill/>
        </a:ln>
      </xdr:spPr>
    </xdr:pic>
    <xdr:clientData/>
  </xdr:twoCellAnchor>
  <xdr:twoCellAnchor editAs="oneCell">
    <xdr:from>
      <xdr:col>1</xdr:col>
      <xdr:colOff>0</xdr:colOff>
      <xdr:row>1</xdr:row>
      <xdr:rowOff>54243</xdr:rowOff>
    </xdr:from>
    <xdr:to>
      <xdr:col>2</xdr:col>
      <xdr:colOff>423332</xdr:colOff>
      <xdr:row>5</xdr:row>
      <xdr:rowOff>22492</xdr:rowOff>
    </xdr:to>
    <xdr:pic>
      <xdr:nvPicPr>
        <xdr:cNvPr id="11" name="Imagen 10" descr="Presidencia de la República de Costa Rica">
          <a:extLst>
            <a:ext uri="{FF2B5EF4-FFF2-40B4-BE49-F238E27FC236}">
              <a16:creationId xmlns:a16="http://schemas.microsoft.com/office/drawing/2014/main" id="{00000000-0008-0000-0000-00000B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62000" y="244743"/>
          <a:ext cx="1185332" cy="730249"/>
        </a:xfrm>
        <a:prstGeom prst="rect">
          <a:avLst/>
        </a:prstGeom>
        <a:noFill/>
        <a:ln>
          <a:noFill/>
        </a:ln>
      </xdr:spPr>
    </xdr:pic>
    <xdr:clientData/>
  </xdr:twoCellAnchor>
  <xdr:twoCellAnchor editAs="oneCell">
    <xdr:from>
      <xdr:col>2</xdr:col>
      <xdr:colOff>736862</xdr:colOff>
      <xdr:row>1</xdr:row>
      <xdr:rowOff>0</xdr:rowOff>
    </xdr:from>
    <xdr:to>
      <xdr:col>4</xdr:col>
      <xdr:colOff>13385</xdr:colOff>
      <xdr:row>4</xdr:row>
      <xdr:rowOff>153672</xdr:rowOff>
    </xdr:to>
    <xdr:pic>
      <xdr:nvPicPr>
        <xdr:cNvPr id="12" name="Imagen 11" descr="Resultado de imagen de inec logo">
          <a:extLst>
            <a:ext uri="{FF2B5EF4-FFF2-40B4-BE49-F238E27FC236}">
              <a16:creationId xmlns:a16="http://schemas.microsoft.com/office/drawing/2014/main" id="{00000000-0008-0000-0000-00000C000000}"/>
            </a:ext>
          </a:extLst>
        </xdr:cNvPr>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2271" t="10794" r="10713" b="9523"/>
        <a:stretch/>
      </xdr:blipFill>
      <xdr:spPr bwMode="auto">
        <a:xfrm>
          <a:off x="2260862" y="190500"/>
          <a:ext cx="800523" cy="725172"/>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4</xdr:col>
      <xdr:colOff>333377</xdr:colOff>
      <xdr:row>1</xdr:row>
      <xdr:rowOff>47626</xdr:rowOff>
    </xdr:from>
    <xdr:to>
      <xdr:col>5</xdr:col>
      <xdr:colOff>714375</xdr:colOff>
      <xdr:row>4</xdr:row>
      <xdr:rowOff>120491</xdr:rowOff>
    </xdr:to>
    <xdr:pic>
      <xdr:nvPicPr>
        <xdr:cNvPr id="13" name="Imagen 12" descr="Imagen1">
          <a:extLst>
            <a:ext uri="{FF2B5EF4-FFF2-40B4-BE49-F238E27FC236}">
              <a16:creationId xmlns:a16="http://schemas.microsoft.com/office/drawing/2014/main" id="{00000000-0008-0000-0000-00000D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381377" y="238126"/>
          <a:ext cx="1142998" cy="64436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142875</xdr:colOff>
      <xdr:row>11</xdr:row>
      <xdr:rowOff>85725</xdr:rowOff>
    </xdr:from>
    <xdr:to>
      <xdr:col>8</xdr:col>
      <xdr:colOff>304800</xdr:colOff>
      <xdr:row>38</xdr:row>
      <xdr:rowOff>0</xdr:rowOff>
    </xdr:to>
    <xdr:pic>
      <xdr:nvPicPr>
        <xdr:cNvPr id="2" name="Imagen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4875" y="2190750"/>
          <a:ext cx="5495925" cy="505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190500</xdr:colOff>
      <xdr:row>24</xdr:row>
      <xdr:rowOff>1390650</xdr:rowOff>
    </xdr:from>
    <xdr:to>
      <xdr:col>12</xdr:col>
      <xdr:colOff>1504950</xdr:colOff>
      <xdr:row>24</xdr:row>
      <xdr:rowOff>1780828</xdr:rowOff>
    </xdr:to>
    <xdr:pic>
      <xdr:nvPicPr>
        <xdr:cNvPr id="2" name="Imagen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3733800" y="11268075"/>
          <a:ext cx="8591550" cy="39017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676275</xdr:colOff>
      <xdr:row>11</xdr:row>
      <xdr:rowOff>104775</xdr:rowOff>
    </xdr:from>
    <xdr:to>
      <xdr:col>9</xdr:col>
      <xdr:colOff>27894</xdr:colOff>
      <xdr:row>38</xdr:row>
      <xdr:rowOff>151752</xdr:rowOff>
    </xdr:to>
    <xdr:pic>
      <xdr:nvPicPr>
        <xdr:cNvPr id="2" name="1 Imagen">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a:stretch>
          <a:fillRect/>
        </a:stretch>
      </xdr:blipFill>
      <xdr:spPr>
        <a:xfrm>
          <a:off x="1438275" y="2276475"/>
          <a:ext cx="5447619" cy="519047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17</xdr:col>
      <xdr:colOff>365124</xdr:colOff>
      <xdr:row>12</xdr:row>
      <xdr:rowOff>73025</xdr:rowOff>
    </xdr:from>
    <xdr:to>
      <xdr:col>23</xdr:col>
      <xdr:colOff>355599</xdr:colOff>
      <xdr:row>31</xdr:row>
      <xdr:rowOff>25400</xdr:rowOff>
    </xdr:to>
    <xdr:graphicFrame macro="">
      <xdr:nvGraphicFramePr>
        <xdr:cNvPr id="2" name="1 Gráfico">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641350</xdr:colOff>
      <xdr:row>12</xdr:row>
      <xdr:rowOff>43391</xdr:rowOff>
    </xdr:from>
    <xdr:to>
      <xdr:col>29</xdr:col>
      <xdr:colOff>622300</xdr:colOff>
      <xdr:row>31</xdr:row>
      <xdr:rowOff>81491</xdr:rowOff>
    </xdr:to>
    <xdr:graphicFrame macro="">
      <xdr:nvGraphicFramePr>
        <xdr:cNvPr id="3" name="2 Gráfico">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726017</xdr:colOff>
      <xdr:row>28</xdr:row>
      <xdr:rowOff>137583</xdr:rowOff>
    </xdr:from>
    <xdr:to>
      <xdr:col>29</xdr:col>
      <xdr:colOff>592667</xdr:colOff>
      <xdr:row>31</xdr:row>
      <xdr:rowOff>31749</xdr:rowOff>
    </xdr:to>
    <xdr:sp macro="" textlink="">
      <xdr:nvSpPr>
        <xdr:cNvPr id="4" name="3 CuadroTexto">
          <a:extLst>
            <a:ext uri="{FF2B5EF4-FFF2-40B4-BE49-F238E27FC236}">
              <a16:creationId xmlns:a16="http://schemas.microsoft.com/office/drawing/2014/main" id="{00000000-0008-0000-3800-000004000000}"/>
            </a:ext>
          </a:extLst>
        </xdr:cNvPr>
        <xdr:cNvSpPr txBox="1"/>
      </xdr:nvSpPr>
      <xdr:spPr>
        <a:xfrm>
          <a:off x="15616767" y="5408083"/>
          <a:ext cx="4438650" cy="4021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s-CR" sz="900">
              <a:latin typeface="Arial" pitchFamily="34" charset="0"/>
              <a:cs typeface="Arial" pitchFamily="34" charset="0"/>
            </a:rPr>
            <a:t>Fuente: Instituto Nacional de Estadísticas y Censos (2016), Estadísticas de Comercio Exterior, base de datos años 1996- 2016. San José, Costa Rica.</a:t>
          </a:r>
        </a:p>
      </xdr:txBody>
    </xdr:sp>
    <xdr:clientData/>
  </xdr:twoCellAnchor>
  <xdr:twoCellAnchor>
    <xdr:from>
      <xdr:col>17</xdr:col>
      <xdr:colOff>426509</xdr:colOff>
      <xdr:row>28</xdr:row>
      <xdr:rowOff>0</xdr:rowOff>
    </xdr:from>
    <xdr:to>
      <xdr:col>23</xdr:col>
      <xdr:colOff>264583</xdr:colOff>
      <xdr:row>30</xdr:row>
      <xdr:rowOff>3174</xdr:rowOff>
    </xdr:to>
    <xdr:sp macro="" textlink="">
      <xdr:nvSpPr>
        <xdr:cNvPr id="5" name="4 CuadroTexto">
          <a:extLst>
            <a:ext uri="{FF2B5EF4-FFF2-40B4-BE49-F238E27FC236}">
              <a16:creationId xmlns:a16="http://schemas.microsoft.com/office/drawing/2014/main" id="{00000000-0008-0000-3800-000005000000}"/>
            </a:ext>
          </a:extLst>
        </xdr:cNvPr>
        <xdr:cNvSpPr txBox="1"/>
      </xdr:nvSpPr>
      <xdr:spPr>
        <a:xfrm>
          <a:off x="10745259" y="5270500"/>
          <a:ext cx="4410074" cy="3418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s-CR" sz="900">
              <a:latin typeface="Arial" pitchFamily="34" charset="0"/>
              <a:cs typeface="Arial" pitchFamily="34" charset="0"/>
            </a:rPr>
            <a:t>Fuente: Instituto Nacional de Estadística y Censos (2016), Estadísticas de Comercio Exterior, base de datos años 1996- 2016. San José, Costa Rica.</a:t>
          </a:r>
        </a:p>
      </xdr:txBody>
    </xdr:sp>
    <xdr:clientData/>
  </xdr:twoCellAnchor>
  <xdr:twoCellAnchor>
    <xdr:from>
      <xdr:col>22</xdr:col>
      <xdr:colOff>94191</xdr:colOff>
      <xdr:row>33</xdr:row>
      <xdr:rowOff>73025</xdr:rowOff>
    </xdr:from>
    <xdr:to>
      <xdr:col>28</xdr:col>
      <xdr:colOff>65616</xdr:colOff>
      <xdr:row>50</xdr:row>
      <xdr:rowOff>81491</xdr:rowOff>
    </xdr:to>
    <xdr:graphicFrame macro="">
      <xdr:nvGraphicFramePr>
        <xdr:cNvPr id="6" name="5 Gráfico">
          <a:extLst>
            <a:ext uri="{FF2B5EF4-FFF2-40B4-BE49-F238E27FC236}">
              <a16:creationId xmlns:a16="http://schemas.microsoft.com/office/drawing/2014/main" id="{00000000-0008-0000-3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84666</xdr:colOff>
      <xdr:row>33</xdr:row>
      <xdr:rowOff>63500</xdr:rowOff>
    </xdr:from>
    <xdr:to>
      <xdr:col>21</xdr:col>
      <xdr:colOff>656166</xdr:colOff>
      <xdr:row>50</xdr:row>
      <xdr:rowOff>115357</xdr:rowOff>
    </xdr:to>
    <xdr:graphicFrame macro="">
      <xdr:nvGraphicFramePr>
        <xdr:cNvPr id="7" name="6 Gráfico">
          <a:extLst>
            <a:ext uri="{FF2B5EF4-FFF2-40B4-BE49-F238E27FC236}">
              <a16:creationId xmlns:a16="http://schemas.microsoft.com/office/drawing/2014/main" id="{00000000-0008-0000-3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137583</xdr:colOff>
      <xdr:row>12</xdr:row>
      <xdr:rowOff>57150</xdr:rowOff>
    </xdr:from>
    <xdr:to>
      <xdr:col>16</xdr:col>
      <xdr:colOff>381001</xdr:colOff>
      <xdr:row>30</xdr:row>
      <xdr:rowOff>148166</xdr:rowOff>
    </xdr:to>
    <xdr:graphicFrame macro="">
      <xdr:nvGraphicFramePr>
        <xdr:cNvPr id="8" name="7 Gráfico">
          <a:extLst>
            <a:ext uri="{FF2B5EF4-FFF2-40B4-BE49-F238E27FC236}">
              <a16:creationId xmlns:a16="http://schemas.microsoft.com/office/drawing/2014/main" id="{00000000-0008-0000-38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cdr:x>
      <cdr:y>0.87805</cdr:y>
    </cdr:from>
    <cdr:to>
      <cdr:x>0.98602</cdr:x>
      <cdr:y>0.98885</cdr:y>
    </cdr:to>
    <cdr:sp macro="" textlink="">
      <cdr:nvSpPr>
        <cdr:cNvPr id="2" name="3 CuadroTexto"/>
        <cdr:cNvSpPr txBox="1"/>
      </cdr:nvSpPr>
      <cdr:spPr>
        <a:xfrm xmlns:a="http://schemas.openxmlformats.org/drawingml/2006/main">
          <a:off x="0" y="2971801"/>
          <a:ext cx="4479924" cy="3750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CR" sz="900">
              <a:latin typeface="Arial" pitchFamily="34" charset="0"/>
              <a:cs typeface="Arial" pitchFamily="34" charset="0"/>
            </a:rPr>
            <a:t>Fuente: Instituto Nacional de Estadística y Censos (2016), Estadísticas de Comercio Exterior, base de datos años 1996- 2016. San José, Costa Rica.</a:t>
          </a:r>
        </a:p>
      </cdr:txBody>
    </cdr:sp>
  </cdr:relSizeAnchor>
</c:userShapes>
</file>

<file path=xl/drawings/drawing15.xml><?xml version="1.0" encoding="utf-8"?>
<c:userShapes xmlns:c="http://schemas.openxmlformats.org/drawingml/2006/chart">
  <cdr:relSizeAnchor xmlns:cdr="http://schemas.openxmlformats.org/drawingml/2006/chartDrawing">
    <cdr:from>
      <cdr:x>0.01869</cdr:x>
      <cdr:y>0.8793</cdr:y>
    </cdr:from>
    <cdr:to>
      <cdr:x>0.99229</cdr:x>
      <cdr:y>0.9882</cdr:y>
    </cdr:to>
    <cdr:sp macro="" textlink="">
      <cdr:nvSpPr>
        <cdr:cNvPr id="2" name="4 CuadroTexto"/>
        <cdr:cNvSpPr txBox="1"/>
      </cdr:nvSpPr>
      <cdr:spPr>
        <a:xfrm xmlns:a="http://schemas.openxmlformats.org/drawingml/2006/main">
          <a:off x="84666" y="2760134"/>
          <a:ext cx="4410074" cy="34184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CR" sz="900">
              <a:latin typeface="Arial" pitchFamily="34" charset="0"/>
              <a:cs typeface="Arial" pitchFamily="34" charset="0"/>
            </a:rPr>
            <a:t>Fuente: Instituto Nacional de Estadística y Censos (2016), Estadísticas de Comercio Exterior, base de datos años 1996- 2016. San José, Costa Rica.</a:t>
          </a:r>
        </a:p>
      </cdr:txBody>
    </cdr:sp>
  </cdr:relSizeAnchor>
</c:userShapes>
</file>

<file path=xl/drawings/drawing16.xml><?xml version="1.0" encoding="utf-8"?>
<xdr:wsDr xmlns:xdr="http://schemas.openxmlformats.org/drawingml/2006/spreadsheetDrawing" xmlns:a="http://schemas.openxmlformats.org/drawingml/2006/main">
  <xdr:twoCellAnchor>
    <xdr:from>
      <xdr:col>11</xdr:col>
      <xdr:colOff>9525</xdr:colOff>
      <xdr:row>9</xdr:row>
      <xdr:rowOff>175587</xdr:rowOff>
    </xdr:from>
    <xdr:to>
      <xdr:col>16</xdr:col>
      <xdr:colOff>304800</xdr:colOff>
      <xdr:row>25</xdr:row>
      <xdr:rowOff>91914</xdr:rowOff>
    </xdr:to>
    <xdr:graphicFrame macro="">
      <xdr:nvGraphicFramePr>
        <xdr:cNvPr id="14" name="3 Gráfico">
          <a:extLst>
            <a:ext uri="{FF2B5EF4-FFF2-40B4-BE49-F238E27FC236}">
              <a16:creationId xmlns:a16="http://schemas.microsoft.com/office/drawing/2014/main" id="{00000000-0008-0000-4F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95250</xdr:colOff>
      <xdr:row>9</xdr:row>
      <xdr:rowOff>190916</xdr:rowOff>
    </xdr:from>
    <xdr:to>
      <xdr:col>21</xdr:col>
      <xdr:colOff>114299</xdr:colOff>
      <xdr:row>25</xdr:row>
      <xdr:rowOff>61255</xdr:rowOff>
    </xdr:to>
    <xdr:graphicFrame macro="">
      <xdr:nvGraphicFramePr>
        <xdr:cNvPr id="15" name="4 Gráfico">
          <a:extLst>
            <a:ext uri="{FF2B5EF4-FFF2-40B4-BE49-F238E27FC236}">
              <a16:creationId xmlns:a16="http://schemas.microsoft.com/office/drawing/2014/main" id="{00000000-0008-0000-4F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228600</xdr:colOff>
      <xdr:row>7</xdr:row>
      <xdr:rowOff>0</xdr:rowOff>
    </xdr:from>
    <xdr:to>
      <xdr:col>21</xdr:col>
      <xdr:colOff>133350</xdr:colOff>
      <xdr:row>9</xdr:row>
      <xdr:rowOff>201136</xdr:rowOff>
    </xdr:to>
    <xdr:sp macro="" textlink="">
      <xdr:nvSpPr>
        <xdr:cNvPr id="16" name="5 CuadroTexto">
          <a:extLst>
            <a:ext uri="{FF2B5EF4-FFF2-40B4-BE49-F238E27FC236}">
              <a16:creationId xmlns:a16="http://schemas.microsoft.com/office/drawing/2014/main" id="{00000000-0008-0000-4F00-000010000000}"/>
            </a:ext>
          </a:extLst>
        </xdr:cNvPr>
        <xdr:cNvSpPr txBox="1"/>
      </xdr:nvSpPr>
      <xdr:spPr>
        <a:xfrm>
          <a:off x="9933517" y="1344083"/>
          <a:ext cx="7524750" cy="5927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R" sz="1200" b="1">
              <a:latin typeface="Arial" pitchFamily="34" charset="0"/>
              <a:cs typeface="Arial" pitchFamily="34" charset="0"/>
            </a:rPr>
            <a:t>Gráfico</a:t>
          </a:r>
          <a:r>
            <a:rPr lang="es-CR" sz="1200" b="1" baseline="0">
              <a:latin typeface="Arial" pitchFamily="34" charset="0"/>
              <a:cs typeface="Arial" pitchFamily="34" charset="0"/>
            </a:rPr>
            <a:t> 5.2</a:t>
          </a:r>
          <a:br>
            <a:rPr lang="es-CR" sz="1200" b="1" baseline="0">
              <a:latin typeface="Arial" pitchFamily="34" charset="0"/>
              <a:cs typeface="Arial" pitchFamily="34" charset="0"/>
            </a:rPr>
          </a:br>
          <a:r>
            <a:rPr lang="es-CR" sz="1200" b="1" baseline="0">
              <a:latin typeface="Arial" pitchFamily="34" charset="0"/>
              <a:cs typeface="Arial" pitchFamily="34" charset="0"/>
            </a:rPr>
            <a:t>Costa Rica: Porcentaje de viviendas según tipo de abastecimiento de agua por zona, año 2010-2016</a:t>
          </a:r>
          <a:endParaRPr lang="es-CR" sz="1200" b="1">
            <a:latin typeface="Arial" pitchFamily="34" charset="0"/>
            <a:cs typeface="Arial" pitchFamily="34" charset="0"/>
          </a:endParaRPr>
        </a:p>
      </xdr:txBody>
    </xdr:sp>
    <xdr:clientData/>
  </xdr:twoCellAnchor>
  <xdr:twoCellAnchor>
    <xdr:from>
      <xdr:col>11</xdr:col>
      <xdr:colOff>0</xdr:colOff>
      <xdr:row>26</xdr:row>
      <xdr:rowOff>81344</xdr:rowOff>
    </xdr:from>
    <xdr:to>
      <xdr:col>21</xdr:col>
      <xdr:colOff>161926</xdr:colOff>
      <xdr:row>29</xdr:row>
      <xdr:rowOff>126277</xdr:rowOff>
    </xdr:to>
    <xdr:sp macro="" textlink="">
      <xdr:nvSpPr>
        <xdr:cNvPr id="17" name="6 CuadroTexto">
          <a:extLst>
            <a:ext uri="{FF2B5EF4-FFF2-40B4-BE49-F238E27FC236}">
              <a16:creationId xmlns:a16="http://schemas.microsoft.com/office/drawing/2014/main" id="{00000000-0008-0000-4F00-000011000000}"/>
            </a:ext>
          </a:extLst>
        </xdr:cNvPr>
        <xdr:cNvSpPr txBox="1"/>
      </xdr:nvSpPr>
      <xdr:spPr>
        <a:xfrm>
          <a:off x="9704917" y="5002594"/>
          <a:ext cx="7781926" cy="5211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R" sz="900" baseline="30000">
              <a:solidFill>
                <a:schemeClr val="dk1"/>
              </a:solidFill>
              <a:effectLst/>
              <a:latin typeface="Arial" pitchFamily="34" charset="0"/>
              <a:ea typeface="+mn-ea"/>
              <a:cs typeface="Arial" pitchFamily="34" charset="0"/>
            </a:rPr>
            <a:t>1/</a:t>
          </a:r>
          <a:r>
            <a:rPr lang="es-CR" sz="900" baseline="0">
              <a:solidFill>
                <a:schemeClr val="dk1"/>
              </a:solidFill>
              <a:effectLst/>
              <a:latin typeface="Arial" pitchFamily="34" charset="0"/>
              <a:ea typeface="+mn-ea"/>
              <a:cs typeface="Arial" pitchFamily="34" charset="0"/>
            </a:rPr>
            <a:t>Incluye la población que se abastece de agua por medio de un acueducto (Ay A, municipal o rural) o por medio de una empresa o una cooperativa por zona rural o urbana.</a:t>
          </a:r>
          <a:endParaRPr lang="es-CR" sz="900">
            <a:effectLst/>
            <a:latin typeface="Arial" pitchFamily="34" charset="0"/>
            <a:cs typeface="Arial" pitchFamily="34" charset="0"/>
          </a:endParaRPr>
        </a:p>
        <a:p>
          <a:r>
            <a:rPr lang="es-CR" sz="900" baseline="30000">
              <a:solidFill>
                <a:schemeClr val="dk1"/>
              </a:solidFill>
              <a:effectLst/>
              <a:latin typeface="Arial" pitchFamily="34" charset="0"/>
              <a:ea typeface="+mn-ea"/>
              <a:cs typeface="Arial" pitchFamily="34" charset="0"/>
            </a:rPr>
            <a:t> 2/</a:t>
          </a:r>
          <a:r>
            <a:rPr lang="es-CR" sz="900" baseline="0">
              <a:solidFill>
                <a:schemeClr val="dk1"/>
              </a:solidFill>
              <a:effectLst/>
              <a:latin typeface="Arial" pitchFamily="34" charset="0"/>
              <a:ea typeface="+mn-ea"/>
              <a:cs typeface="Arial" pitchFamily="34" charset="0"/>
            </a:rPr>
            <a:t>Incluye la población que se abastece de agua por medio de un río, una quebrada, una naciente, un pozo, lluvia u otro</a:t>
          </a:r>
          <a:r>
            <a:rPr lang="es-CR" sz="900" baseline="30000">
              <a:solidFill>
                <a:schemeClr val="dk1"/>
              </a:solidFill>
              <a:effectLst/>
              <a:latin typeface="Arial" pitchFamily="34" charset="0"/>
              <a:ea typeface="+mn-ea"/>
              <a:cs typeface="Arial" pitchFamily="34" charset="0"/>
            </a:rPr>
            <a:t>. </a:t>
          </a:r>
          <a:endParaRPr lang="es-CR" sz="900">
            <a:effectLst/>
            <a:latin typeface="Arial" pitchFamily="34" charset="0"/>
            <a:cs typeface="Arial" pitchFamily="34" charset="0"/>
          </a:endParaRPr>
        </a:p>
        <a:p>
          <a:endParaRPr lang="es-CR" sz="900">
            <a:latin typeface="Arial" pitchFamily="34" charset="0"/>
            <a:cs typeface="Arial" pitchFamily="34" charset="0"/>
          </a:endParaRPr>
        </a:p>
      </xdr:txBody>
    </xdr:sp>
    <xdr:clientData/>
  </xdr:twoCellAnchor>
  <xdr:twoCellAnchor>
    <xdr:from>
      <xdr:col>11</xdr:col>
      <xdr:colOff>19049</xdr:colOff>
      <xdr:row>30</xdr:row>
      <xdr:rowOff>8406</xdr:rowOff>
    </xdr:from>
    <xdr:to>
      <xdr:col>20</xdr:col>
      <xdr:colOff>723900</xdr:colOff>
      <xdr:row>31</xdr:row>
      <xdr:rowOff>115358</xdr:rowOff>
    </xdr:to>
    <xdr:sp macro="" textlink="">
      <xdr:nvSpPr>
        <xdr:cNvPr id="18" name="1 CuadroTexto">
          <a:extLst>
            <a:ext uri="{FF2B5EF4-FFF2-40B4-BE49-F238E27FC236}">
              <a16:creationId xmlns:a16="http://schemas.microsoft.com/office/drawing/2014/main" id="{00000000-0008-0000-4F00-000012000000}"/>
            </a:ext>
          </a:extLst>
        </xdr:cNvPr>
        <xdr:cNvSpPr txBox="1"/>
      </xdr:nvSpPr>
      <xdr:spPr>
        <a:xfrm>
          <a:off x="9723966" y="5564656"/>
          <a:ext cx="7562851" cy="265702"/>
        </a:xfrm>
        <a:prstGeom prst="rect">
          <a:avLst/>
        </a:prstGeom>
        <a:ln>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s-CR" sz="900">
              <a:latin typeface="Arial" pitchFamily="34" charset="0"/>
              <a:cs typeface="Arial" pitchFamily="34" charset="0"/>
            </a:rPr>
            <a:t>Fuente: </a:t>
          </a:r>
          <a:r>
            <a:rPr lang="es-CR" sz="900">
              <a:effectLst/>
              <a:latin typeface="Arial" pitchFamily="34" charset="0"/>
              <a:ea typeface="+mn-ea"/>
              <a:cs typeface="Arial" pitchFamily="34" charset="0"/>
            </a:rPr>
            <a:t>Instituto Nacional de Estadística y Censos (2016), Encuesta Nacional de Hogares, base de datos 2010-2016. San José, Costa Rica.</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735539</xdr:colOff>
      <xdr:row>1</xdr:row>
      <xdr:rowOff>156105</xdr:rowOff>
    </xdr:from>
    <xdr:to>
      <xdr:col>10</xdr:col>
      <xdr:colOff>327656</xdr:colOff>
      <xdr:row>4</xdr:row>
      <xdr:rowOff>123296</xdr:rowOff>
    </xdr:to>
    <xdr:pic>
      <xdr:nvPicPr>
        <xdr:cNvPr id="15" name="Imagen 14" descr="LOGO DIRECCION FINAL">
          <a:extLst>
            <a:ext uri="{FF2B5EF4-FFF2-40B4-BE49-F238E27FC236}">
              <a16:creationId xmlns:a16="http://schemas.microsoft.com/office/drawing/2014/main" id="{00000000-0008-0000-0100-00000F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95820" y="346605"/>
          <a:ext cx="1116117" cy="538691"/>
        </a:xfrm>
        <a:prstGeom prst="rect">
          <a:avLst/>
        </a:prstGeom>
        <a:noFill/>
        <a:ln>
          <a:noFill/>
        </a:ln>
      </xdr:spPr>
    </xdr:pic>
    <xdr:clientData/>
  </xdr:twoCellAnchor>
  <xdr:twoCellAnchor editAs="oneCell">
    <xdr:from>
      <xdr:col>7</xdr:col>
      <xdr:colOff>637644</xdr:colOff>
      <xdr:row>1</xdr:row>
      <xdr:rowOff>50274</xdr:rowOff>
    </xdr:from>
    <xdr:to>
      <xdr:col>8</xdr:col>
      <xdr:colOff>523874</xdr:colOff>
      <xdr:row>4</xdr:row>
      <xdr:rowOff>145524</xdr:rowOff>
    </xdr:to>
    <xdr:pic>
      <xdr:nvPicPr>
        <xdr:cNvPr id="16" name="Imagen 15" descr="Resultado de imagen de sinia ceniga logo">
          <a:extLst>
            <a:ext uri="{FF2B5EF4-FFF2-40B4-BE49-F238E27FC236}">
              <a16:creationId xmlns:a16="http://schemas.microsoft.com/office/drawing/2014/main" id="{00000000-0008-0000-0100-000010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64488" y="240774"/>
          <a:ext cx="719667" cy="666750"/>
        </a:xfrm>
        <a:prstGeom prst="rect">
          <a:avLst/>
        </a:prstGeom>
        <a:noFill/>
        <a:ln>
          <a:noFill/>
        </a:ln>
      </xdr:spPr>
    </xdr:pic>
    <xdr:clientData/>
  </xdr:twoCellAnchor>
  <xdr:twoCellAnchor editAs="oneCell">
    <xdr:from>
      <xdr:col>6</xdr:col>
      <xdr:colOff>259292</xdr:colOff>
      <xdr:row>1</xdr:row>
      <xdr:rowOff>26461</xdr:rowOff>
    </xdr:from>
    <xdr:to>
      <xdr:col>7</xdr:col>
      <xdr:colOff>481541</xdr:colOff>
      <xdr:row>4</xdr:row>
      <xdr:rowOff>79376</xdr:rowOff>
    </xdr:to>
    <xdr:pic>
      <xdr:nvPicPr>
        <xdr:cNvPr id="17" name="Imagen 16" descr="Descripción: C:\Users\LEONARDO\AppData\Local\Microsoft\Windows\Temporary Internet Files\Content.Outlook\S1BVTUDV\image003 (2).jpg">
          <a:extLst>
            <a:ext uri="{FF2B5EF4-FFF2-40B4-BE49-F238E27FC236}">
              <a16:creationId xmlns:a16="http://schemas.microsoft.com/office/drawing/2014/main" id="{00000000-0008-0000-0100-000011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24136" y="216961"/>
          <a:ext cx="984249" cy="624415"/>
        </a:xfrm>
        <a:prstGeom prst="rect">
          <a:avLst/>
        </a:prstGeom>
        <a:noFill/>
        <a:ln>
          <a:noFill/>
        </a:ln>
      </xdr:spPr>
    </xdr:pic>
    <xdr:clientData/>
  </xdr:twoCellAnchor>
  <xdr:twoCellAnchor editAs="oneCell">
    <xdr:from>
      <xdr:col>1</xdr:col>
      <xdr:colOff>0</xdr:colOff>
      <xdr:row>1</xdr:row>
      <xdr:rowOff>54243</xdr:rowOff>
    </xdr:from>
    <xdr:to>
      <xdr:col>2</xdr:col>
      <xdr:colOff>423332</xdr:colOff>
      <xdr:row>5</xdr:row>
      <xdr:rowOff>22492</xdr:rowOff>
    </xdr:to>
    <xdr:pic>
      <xdr:nvPicPr>
        <xdr:cNvPr id="18" name="Imagen 17" descr="Presidencia de la República de Costa Rica">
          <a:extLst>
            <a:ext uri="{FF2B5EF4-FFF2-40B4-BE49-F238E27FC236}">
              <a16:creationId xmlns:a16="http://schemas.microsoft.com/office/drawing/2014/main" id="{00000000-0008-0000-0100-000012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54844" y="244743"/>
          <a:ext cx="1185332" cy="730249"/>
        </a:xfrm>
        <a:prstGeom prst="rect">
          <a:avLst/>
        </a:prstGeom>
        <a:noFill/>
        <a:ln>
          <a:noFill/>
        </a:ln>
      </xdr:spPr>
    </xdr:pic>
    <xdr:clientData/>
  </xdr:twoCellAnchor>
  <xdr:twoCellAnchor editAs="oneCell">
    <xdr:from>
      <xdr:col>2</xdr:col>
      <xdr:colOff>736862</xdr:colOff>
      <xdr:row>1</xdr:row>
      <xdr:rowOff>0</xdr:rowOff>
    </xdr:from>
    <xdr:to>
      <xdr:col>4</xdr:col>
      <xdr:colOff>13385</xdr:colOff>
      <xdr:row>4</xdr:row>
      <xdr:rowOff>153672</xdr:rowOff>
    </xdr:to>
    <xdr:pic>
      <xdr:nvPicPr>
        <xdr:cNvPr id="19" name="Imagen 18" descr="Resultado de imagen de inec logo">
          <a:extLst>
            <a:ext uri="{FF2B5EF4-FFF2-40B4-BE49-F238E27FC236}">
              <a16:creationId xmlns:a16="http://schemas.microsoft.com/office/drawing/2014/main" id="{00000000-0008-0000-0100-000013000000}"/>
            </a:ext>
          </a:extLst>
        </xdr:cNvPr>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2271" t="10794" r="10713" b="9523"/>
        <a:stretch/>
      </xdr:blipFill>
      <xdr:spPr bwMode="auto">
        <a:xfrm>
          <a:off x="2153706" y="190500"/>
          <a:ext cx="800523" cy="725172"/>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4</xdr:col>
      <xdr:colOff>333377</xdr:colOff>
      <xdr:row>1</xdr:row>
      <xdr:rowOff>47626</xdr:rowOff>
    </xdr:from>
    <xdr:to>
      <xdr:col>5</xdr:col>
      <xdr:colOff>714375</xdr:colOff>
      <xdr:row>4</xdr:row>
      <xdr:rowOff>120491</xdr:rowOff>
    </xdr:to>
    <xdr:pic>
      <xdr:nvPicPr>
        <xdr:cNvPr id="20" name="Imagen 19" descr="Imagen1">
          <a:extLst>
            <a:ext uri="{FF2B5EF4-FFF2-40B4-BE49-F238E27FC236}">
              <a16:creationId xmlns:a16="http://schemas.microsoft.com/office/drawing/2014/main" id="{00000000-0008-0000-0100-000014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274221" y="238126"/>
          <a:ext cx="1142998" cy="64436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1509444</xdr:colOff>
      <xdr:row>2</xdr:row>
      <xdr:rowOff>25135</xdr:rowOff>
    </xdr:from>
    <xdr:to>
      <xdr:col>2</xdr:col>
      <xdr:colOff>2625561</xdr:colOff>
      <xdr:row>4</xdr:row>
      <xdr:rowOff>159014</xdr:rowOff>
    </xdr:to>
    <xdr:pic>
      <xdr:nvPicPr>
        <xdr:cNvPr id="2" name="Imagen 1" descr="LOGO DIRECCION FINAL">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10132" y="429948"/>
          <a:ext cx="1116117" cy="538691"/>
        </a:xfrm>
        <a:prstGeom prst="rect">
          <a:avLst/>
        </a:prstGeom>
        <a:noFill/>
        <a:ln>
          <a:noFill/>
        </a:ln>
      </xdr:spPr>
    </xdr:pic>
    <xdr:clientData/>
  </xdr:twoCellAnchor>
  <xdr:twoCellAnchor editAs="oneCell">
    <xdr:from>
      <xdr:col>2</xdr:col>
      <xdr:colOff>578112</xdr:colOff>
      <xdr:row>1</xdr:row>
      <xdr:rowOff>121711</xdr:rowOff>
    </xdr:from>
    <xdr:to>
      <xdr:col>2</xdr:col>
      <xdr:colOff>1297779</xdr:colOff>
      <xdr:row>4</xdr:row>
      <xdr:rowOff>181242</xdr:rowOff>
    </xdr:to>
    <xdr:pic>
      <xdr:nvPicPr>
        <xdr:cNvPr id="3" name="Imagen 2" descr="Resultado de imagen de sinia ceniga logo">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78800" y="324117"/>
          <a:ext cx="719667" cy="666750"/>
        </a:xfrm>
        <a:prstGeom prst="rect">
          <a:avLst/>
        </a:prstGeom>
        <a:noFill/>
        <a:ln>
          <a:noFill/>
        </a:ln>
      </xdr:spPr>
    </xdr:pic>
    <xdr:clientData/>
  </xdr:twoCellAnchor>
  <xdr:twoCellAnchor editAs="oneCell">
    <xdr:from>
      <xdr:col>1</xdr:col>
      <xdr:colOff>4176448</xdr:colOff>
      <xdr:row>1</xdr:row>
      <xdr:rowOff>97898</xdr:rowOff>
    </xdr:from>
    <xdr:to>
      <xdr:col>2</xdr:col>
      <xdr:colOff>422009</xdr:colOff>
      <xdr:row>4</xdr:row>
      <xdr:rowOff>115094</xdr:rowOff>
    </xdr:to>
    <xdr:pic>
      <xdr:nvPicPr>
        <xdr:cNvPr id="4" name="Imagen 3" descr="Descripción: C:\Users\LEONARDO\AppData\Local\Microsoft\Windows\Temporary Internet Files\Content.Outlook\S1BVTUDV\image003 (2).jpg">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38448" y="300304"/>
          <a:ext cx="984249" cy="624415"/>
        </a:xfrm>
        <a:prstGeom prst="rect">
          <a:avLst/>
        </a:prstGeom>
        <a:noFill/>
        <a:ln>
          <a:noFill/>
        </a:ln>
      </xdr:spPr>
    </xdr:pic>
    <xdr:clientData/>
  </xdr:twoCellAnchor>
  <xdr:twoCellAnchor editAs="oneCell">
    <xdr:from>
      <xdr:col>1</xdr:col>
      <xdr:colOff>107156</xdr:colOff>
      <xdr:row>1</xdr:row>
      <xdr:rowOff>125680</xdr:rowOff>
    </xdr:from>
    <xdr:to>
      <xdr:col>1</xdr:col>
      <xdr:colOff>1292488</xdr:colOff>
      <xdr:row>5</xdr:row>
      <xdr:rowOff>46304</xdr:rowOff>
    </xdr:to>
    <xdr:pic>
      <xdr:nvPicPr>
        <xdr:cNvPr id="5" name="Imagen 4" descr="Presidencia de la República de Costa Rica">
          <a:extLst>
            <a:ext uri="{FF2B5EF4-FFF2-40B4-BE49-F238E27FC236}">
              <a16:creationId xmlns:a16="http://schemas.microsoft.com/office/drawing/2014/main" id="{00000000-0008-0000-02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69156" y="328086"/>
          <a:ext cx="1185332" cy="730249"/>
        </a:xfrm>
        <a:prstGeom prst="rect">
          <a:avLst/>
        </a:prstGeom>
        <a:noFill/>
        <a:ln>
          <a:noFill/>
        </a:ln>
      </xdr:spPr>
    </xdr:pic>
    <xdr:clientData/>
  </xdr:twoCellAnchor>
  <xdr:twoCellAnchor editAs="oneCell">
    <xdr:from>
      <xdr:col>1</xdr:col>
      <xdr:colOff>1606018</xdr:colOff>
      <xdr:row>1</xdr:row>
      <xdr:rowOff>71437</xdr:rowOff>
    </xdr:from>
    <xdr:to>
      <xdr:col>1</xdr:col>
      <xdr:colOff>2406541</xdr:colOff>
      <xdr:row>4</xdr:row>
      <xdr:rowOff>189390</xdr:rowOff>
    </xdr:to>
    <xdr:pic>
      <xdr:nvPicPr>
        <xdr:cNvPr id="6" name="Imagen 5" descr="Resultado de imagen de inec logo">
          <a:extLst>
            <a:ext uri="{FF2B5EF4-FFF2-40B4-BE49-F238E27FC236}">
              <a16:creationId xmlns:a16="http://schemas.microsoft.com/office/drawing/2014/main" id="{00000000-0008-0000-0200-000006000000}"/>
            </a:ext>
          </a:extLst>
        </xdr:cNvPr>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2271" t="10794" r="10713" b="9523"/>
        <a:stretch/>
      </xdr:blipFill>
      <xdr:spPr bwMode="auto">
        <a:xfrm>
          <a:off x="2368018" y="273843"/>
          <a:ext cx="800523" cy="725172"/>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2726533</xdr:colOff>
      <xdr:row>1</xdr:row>
      <xdr:rowOff>119063</xdr:rowOff>
    </xdr:from>
    <xdr:to>
      <xdr:col>1</xdr:col>
      <xdr:colOff>3869531</xdr:colOff>
      <xdr:row>4</xdr:row>
      <xdr:rowOff>156209</xdr:rowOff>
    </xdr:to>
    <xdr:pic>
      <xdr:nvPicPr>
        <xdr:cNvPr id="7" name="Imagen 6" descr="Imagen1">
          <a:extLst>
            <a:ext uri="{FF2B5EF4-FFF2-40B4-BE49-F238E27FC236}">
              <a16:creationId xmlns:a16="http://schemas.microsoft.com/office/drawing/2014/main" id="{00000000-0008-0000-0200-000007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488533" y="321469"/>
          <a:ext cx="1142998" cy="64436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10</xdr:row>
      <xdr:rowOff>43392</xdr:rowOff>
    </xdr:from>
    <xdr:to>
      <xdr:col>8</xdr:col>
      <xdr:colOff>657225</xdr:colOff>
      <xdr:row>37</xdr:row>
      <xdr:rowOff>14817</xdr:rowOff>
    </xdr:to>
    <xdr:pic>
      <xdr:nvPicPr>
        <xdr:cNvPr id="2" name="Imagen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1958975"/>
          <a:ext cx="5981700" cy="511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76200</xdr:colOff>
      <xdr:row>11</xdr:row>
      <xdr:rowOff>171450</xdr:rowOff>
    </xdr:from>
    <xdr:to>
      <xdr:col>8</xdr:col>
      <xdr:colOff>647700</xdr:colOff>
      <xdr:row>40</xdr:row>
      <xdr:rowOff>76200</xdr:rowOff>
    </xdr:to>
    <xdr:pic>
      <xdr:nvPicPr>
        <xdr:cNvPr id="2" name="Imagen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 y="2295525"/>
          <a:ext cx="5905500" cy="542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11</xdr:row>
      <xdr:rowOff>0</xdr:rowOff>
    </xdr:from>
    <xdr:to>
      <xdr:col>7</xdr:col>
      <xdr:colOff>266700</xdr:colOff>
      <xdr:row>35</xdr:row>
      <xdr:rowOff>19050</xdr:rowOff>
    </xdr:to>
    <xdr:pic>
      <xdr:nvPicPr>
        <xdr:cNvPr id="2" name="Imagen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2124075"/>
          <a:ext cx="4838700" cy="459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123825</xdr:colOff>
      <xdr:row>11</xdr:row>
      <xdr:rowOff>180975</xdr:rowOff>
    </xdr:from>
    <xdr:to>
      <xdr:col>9</xdr:col>
      <xdr:colOff>438150</xdr:colOff>
      <xdr:row>35</xdr:row>
      <xdr:rowOff>85725</xdr:rowOff>
    </xdr:to>
    <xdr:pic>
      <xdr:nvPicPr>
        <xdr:cNvPr id="2" name="Imagen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5825" y="2286000"/>
          <a:ext cx="6410325" cy="447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6</xdr:col>
      <xdr:colOff>438150</xdr:colOff>
      <xdr:row>9</xdr:row>
      <xdr:rowOff>19049</xdr:rowOff>
    </xdr:from>
    <xdr:to>
      <xdr:col>13</xdr:col>
      <xdr:colOff>600075</xdr:colOff>
      <xdr:row>30</xdr:row>
      <xdr:rowOff>57151</xdr:rowOff>
    </xdr:to>
    <xdr:graphicFrame macro="">
      <xdr:nvGraphicFramePr>
        <xdr:cNvPr id="2" name="1 Gráfico">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cdr:x>
      <cdr:y>0.87129</cdr:y>
    </cdr:from>
    <cdr:to>
      <cdr:x>0.99828</cdr:x>
      <cdr:y>0.97907</cdr:y>
    </cdr:to>
    <cdr:sp macro="" textlink="">
      <cdr:nvSpPr>
        <cdr:cNvPr id="2" name="1 CuadroTexto"/>
        <cdr:cNvSpPr txBox="1"/>
      </cdr:nvSpPr>
      <cdr:spPr>
        <a:xfrm xmlns:a="http://schemas.openxmlformats.org/drawingml/2006/main">
          <a:off x="0" y="3352801"/>
          <a:ext cx="5486472" cy="4147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CR" sz="1000">
              <a:latin typeface="Arial" pitchFamily="34" charset="0"/>
              <a:cs typeface="Arial" pitchFamily="34" charset="0"/>
            </a:rPr>
            <a:t>Fuente: </a:t>
          </a:r>
          <a:r>
            <a:rPr lang="es-CR" sz="1000">
              <a:effectLst/>
              <a:latin typeface="Arial" pitchFamily="34" charset="0"/>
              <a:ea typeface="+mn-ea"/>
              <a:cs typeface="Arial" pitchFamily="34" charset="0"/>
            </a:rPr>
            <a:t>Instituto Nacional de Estadísticas y Censos (2016), Estadísticas de Comercio Exterior, base de datos años 2010- 2016. San José, Costa Rica.</a:t>
          </a:r>
        </a:p>
        <a:p xmlns:a="http://schemas.openxmlformats.org/drawingml/2006/main">
          <a:r>
            <a:rPr lang="es-CR" sz="1000">
              <a:latin typeface="Arial" pitchFamily="34" charset="0"/>
              <a:cs typeface="Arial" pitchFamily="34" charset="0"/>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Users/benjamin.pavlotzky/Desktop/SEMEC%20BENJAMIN/SEMEC%20HISTORICO/2011-2015%201-17%20en%20adelant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benjamin.pavlotzky/Desktop/SEMEC%20BENJAMIN/SEMEC%20HISTORICO/Users/ACOSA-E007/AppData/Local/Microsoft/Windows/Temporary%20Internet%20Files/Content.IE5/FNIKMKQW/SEMEC%20DOT%20IV%20TRIMESTR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benjamin.pavlotzky/Desktop/SEMEC%20BENJAMIN/SEMEC%20HISTORICO/RESPALDO%202013/RESPALDO%20OCTUBRE-DICIEMBRE%202013/SEMEC%20Y%20PAT%202013/IV%20TRIMESTRE/Copia%20de%20version%20SEMEC%20IVTRIMESTRE%20201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benjamin.pavlotzky/Desktop/SEMEC%20BENJAMIN/SEMEC%20HISTORICO/Users/natalia.barquero/Desktop/ACMIC%20SEMEC/SEMEC%20ACMIC%20III%20Trimestre/Copia%20de%20semec%20ASP%20III%20TRIMESTRE%2020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benjamin.pavlotzky/Desktop/SEMEC%20BENJAMIN/SEMEC%20HISTORICO/SEMEC%20II%20TRIMESTRE%20PNC%20201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benjamin.pavlotzky/Desktop/SEMEC%20BENJAMIN/SEMEC%20HISTORICO/SEMEC%20Y%20PAT%202013/II%20TRIMESTRE/SEMEC%20II%20TRIMESTRE%20PNC%20201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benjamin.pavlotzky/Desktop/SEMEC%20BENJAMIN/SEMEC%20HISTORICO/SEMEC%20Y%20PAT%202013/II%20TRIMESTRE/Copia%20de%20version%20SEMEC%20II%20TRIMESTRE%2020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benjamin.pavlotzky/Desktop/SEMEC%20BENJAMIN/SEMEC%20HISTORICO/RESPALDO%202013/RESPALDO%20OCTUBRE-DICIEMBRE%202013/SEMEC%20Y%20PAT%202013/IV%20TRIMESTRE/SEMEC%20III%20TRIMESTRE%20201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katherine.gomez/Documents/2017/Folleto%20EA/Sistema%20para%20Folleto%20Estad&#237;sticas%20ambientales%20v07-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1.15"/>
      <sheetName val="1.15 Especies Decomisadas"/>
      <sheetName val="resumen 1.16"/>
      <sheetName val="1.16 Centros de Aserrio"/>
      <sheetName val="resumen 1.17"/>
      <sheetName val="1.17 Incendios"/>
      <sheetName val="resumen 1.18"/>
      <sheetName val="1.18 Visados"/>
      <sheetName val="resumen 1.19"/>
      <sheetName val="1.19 Visitantes"/>
      <sheetName val="resumen 1.20"/>
      <sheetName val="1.20 Permisos de Uso"/>
      <sheetName val="1.21 Areas Protegidas"/>
      <sheetName val="resumen 1.22"/>
      <sheetName val="1.22 Tenencia"/>
      <sheetName val="resumen 1.23"/>
      <sheetName val="1.23 Voluntariado"/>
      <sheetName val="resumen 1.24"/>
      <sheetName val="1.24 Investigación"/>
      <sheetName val="Resumen 1.25"/>
      <sheetName val="1.25 Gestión CB"/>
      <sheetName val="Resumen 1.26"/>
      <sheetName val="1.26 Ataques felinos"/>
      <sheetName val="Resumen 1.27"/>
      <sheetName val="1.27 Especies en sitios manejo"/>
      <sheetName val="Resumen 1.28"/>
      <sheetName val="1.28 Negocios VS"/>
      <sheetName val="Resumen 1.29"/>
      <sheetName val="1.29 Cazadores y Asociaciones"/>
      <sheetName val="Resumen 1.30"/>
      <sheetName val="1.30 Caza control"/>
      <sheetName val="Resumen 1.31"/>
      <sheetName val="1.31 Licencia pesca"/>
      <sheetName val="Resumen 1.32"/>
      <sheetName val="1.32 Colecta VS"/>
      <sheetName val="Resumen 1.33"/>
      <sheetName val="1.33 Taxidermia"/>
      <sheetName val="Resumen 1.34"/>
      <sheetName val="1.34 Regentes"/>
      <sheetName val="Resumen 1.35"/>
      <sheetName val="1.35 Importación exportación"/>
      <sheetName val="resumen 2.1"/>
      <sheetName val="2.1 Infraestructura"/>
      <sheetName val="Resumen 2.2"/>
      <sheetName val="2.2 Recurso humano"/>
      <sheetName val="resumen 2.3"/>
      <sheetName val="2.3 Capacitación"/>
      <sheetName val="Resumen general"/>
      <sheetName val="resumen 3.5"/>
      <sheetName val="3.5 Recurso H Labora"/>
      <sheetName val="3.6 Recurso H Grado A"/>
      <sheetName val="Lista General"/>
      <sheetName val="Lista de Especies Forestales"/>
      <sheetName val="Hoja1"/>
    </sheetNames>
    <sheetDataSet>
      <sheetData sheetId="0">
        <row r="4">
          <cell r="B4" t="str">
            <v>Etiquetas de columna</v>
          </cell>
        </row>
      </sheetData>
      <sheetData sheetId="1"/>
      <sheetData sheetId="2">
        <row r="3">
          <cell r="B3" t="str">
            <v>Suma de Volumen</v>
          </cell>
        </row>
      </sheetData>
      <sheetData sheetId="3"/>
      <sheetData sheetId="4">
        <row r="71">
          <cell r="S71" t="str">
            <v>Etiquetas de columna</v>
          </cell>
        </row>
      </sheetData>
      <sheetData sheetId="5"/>
      <sheetData sheetId="6">
        <row r="21">
          <cell r="B21" t="str">
            <v>Cuenta de AC</v>
          </cell>
        </row>
      </sheetData>
      <sheetData sheetId="7"/>
      <sheetData sheetId="8">
        <row r="4">
          <cell r="X4" t="str">
            <v>Total visitantes exonerados</v>
          </cell>
        </row>
      </sheetData>
      <sheetData sheetId="9"/>
      <sheetData sheetId="10"/>
      <sheetData sheetId="11"/>
      <sheetData sheetId="12"/>
      <sheetData sheetId="13"/>
      <sheetData sheetId="14"/>
      <sheetData sheetId="15">
        <row r="3">
          <cell r="T3" t="str">
            <v>Suma de Cantidad de Voluntariado</v>
          </cell>
        </row>
      </sheetData>
      <sheetData sheetId="16"/>
      <sheetData sheetId="17">
        <row r="3">
          <cell r="R3" t="str">
            <v>Cuenta de AC</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4">
          <cell r="M4" t="str">
            <v>Cuenta de AC</v>
          </cell>
        </row>
      </sheetData>
      <sheetData sheetId="42"/>
      <sheetData sheetId="43"/>
      <sheetData sheetId="44"/>
      <sheetData sheetId="45">
        <row r="4">
          <cell r="Q4" t="str">
            <v>Cuenta de AC</v>
          </cell>
        </row>
      </sheetData>
      <sheetData sheetId="46"/>
      <sheetData sheetId="47">
        <row r="5">
          <cell r="C5" t="str">
            <v xml:space="preserve">Volumen Aprobado </v>
          </cell>
        </row>
      </sheetData>
      <sheetData sheetId="48"/>
      <sheetData sheetId="49"/>
      <sheetData sheetId="50"/>
      <sheetData sheetId="51">
        <row r="3">
          <cell r="A3" t="str">
            <v>ACCVC</v>
          </cell>
          <cell r="B3" t="str">
            <v>01-Central</v>
          </cell>
          <cell r="C3" t="str">
            <v>01-Limón</v>
          </cell>
          <cell r="D3" t="str">
            <v>01-Pérez Zeledón</v>
          </cell>
          <cell r="E3" t="str">
            <v>01-Cañas – Monteverde</v>
          </cell>
          <cell r="F3" t="str">
            <v>01-San Carlos –Los Chiles</v>
          </cell>
          <cell r="G3" t="str">
            <v>01-Liberia</v>
          </cell>
          <cell r="H3" t="str">
            <v>01-Peninsular</v>
          </cell>
          <cell r="I3" t="str">
            <v>01-Puriscal</v>
          </cell>
          <cell r="J3" t="str">
            <v>01-Santa Cruz-Carrillo</v>
          </cell>
          <cell r="K3" t="str">
            <v>Pococí</v>
          </cell>
          <cell r="L3" t="str">
            <v>Sede Central</v>
          </cell>
          <cell r="N3" t="str">
            <v>San_Jose_100</v>
          </cell>
          <cell r="O3" t="str">
            <v>San_Jose_101</v>
          </cell>
          <cell r="P3" t="str">
            <v>Alajuela_201</v>
          </cell>
          <cell r="Q3" t="str">
            <v>Cartago_301</v>
          </cell>
          <cell r="R3" t="str">
            <v>Heredia_401</v>
          </cell>
          <cell r="S3" t="str">
            <v>Liberia_501</v>
          </cell>
          <cell r="T3" t="str">
            <v>Puntarenas_601</v>
          </cell>
          <cell r="U3" t="str">
            <v>Limon_701</v>
          </cell>
          <cell r="V3" t="str">
            <v>01_Carmen</v>
          </cell>
          <cell r="W3" t="str">
            <v>01_Escazú</v>
          </cell>
          <cell r="X3" t="str">
            <v>01_Desamparados</v>
          </cell>
          <cell r="Y3" t="str">
            <v>01_Santiago</v>
          </cell>
          <cell r="Z3" t="str">
            <v>01_San Marcos</v>
          </cell>
          <cell r="AA3" t="str">
            <v>01_Aserrí</v>
          </cell>
          <cell r="AB3" t="str">
            <v>01_Colón</v>
          </cell>
          <cell r="AC3" t="str">
            <v>01_Guadalupe</v>
          </cell>
          <cell r="AD3" t="str">
            <v>01_Santa Ana</v>
          </cell>
          <cell r="AE3" t="str">
            <v>01-Alajuelita</v>
          </cell>
          <cell r="AF3" t="str">
            <v>01-San Isidro</v>
          </cell>
          <cell r="AG3" t="str">
            <v>01-San Ignacio</v>
          </cell>
          <cell r="AH3" t="str">
            <v>01-San Juan</v>
          </cell>
          <cell r="AI3" t="str">
            <v>01-San Vicente</v>
          </cell>
          <cell r="AJ3" t="str">
            <v>01-San Pedro</v>
          </cell>
          <cell r="AK3" t="str">
            <v>01-San Pablo</v>
          </cell>
          <cell r="AL3" t="str">
            <v>01-Santa María</v>
          </cell>
          <cell r="AM3" t="str">
            <v>01-Curridabat</v>
          </cell>
          <cell r="AN3" t="str">
            <v>01-San Isidro de El General</v>
          </cell>
          <cell r="AO3" t="str">
            <v>01-San Pablo</v>
          </cell>
          <cell r="AP3" t="str">
            <v>01-Alajuela</v>
          </cell>
          <cell r="AQ3" t="str">
            <v>01-San Ramón</v>
          </cell>
          <cell r="AR3" t="str">
            <v>01-Grecia</v>
          </cell>
          <cell r="AS3" t="str">
            <v>01- San Mateo</v>
          </cell>
          <cell r="AT3" t="str">
            <v>01-Atenas</v>
          </cell>
          <cell r="AU3" t="str">
            <v>01-Naranjo</v>
          </cell>
          <cell r="AV3" t="str">
            <v>01-Palmares</v>
          </cell>
          <cell r="AW3" t="str">
            <v>01-San Pedro</v>
          </cell>
          <cell r="AX3" t="str">
            <v>01-Orotina</v>
          </cell>
          <cell r="AY3" t="str">
            <v>01-Quesada</v>
          </cell>
          <cell r="AZ3" t="str">
            <v>01-Zarcero</v>
          </cell>
          <cell r="BA3" t="str">
            <v>01-Sarchí Norte</v>
          </cell>
          <cell r="BB3" t="str">
            <v>01-Upala</v>
          </cell>
          <cell r="BC3" t="str">
            <v>01-Los Chiles</v>
          </cell>
          <cell r="BD3" t="str">
            <v>01-San Rafael</v>
          </cell>
          <cell r="BE3" t="str">
            <v>01-Parte Oriental (Ciudad)</v>
          </cell>
          <cell r="BF3" t="str">
            <v>01-Paraíso</v>
          </cell>
          <cell r="BG3" t="str">
            <v>01-Tres Ríos</v>
          </cell>
          <cell r="BH3" t="str">
            <v>01-Juan Viñas</v>
          </cell>
          <cell r="BI3" t="str">
            <v>01-Turrialba</v>
          </cell>
          <cell r="BJ3" t="str">
            <v>01-Pacayas</v>
          </cell>
          <cell r="BK3" t="str">
            <v>01-San Rafael</v>
          </cell>
          <cell r="BL3" t="str">
            <v>01-Tejar</v>
          </cell>
          <cell r="BM3" t="str">
            <v>01-Heredia</v>
          </cell>
          <cell r="BN3" t="str">
            <v>01-Barva</v>
          </cell>
          <cell r="BO3" t="str">
            <v>01-Santo Domingo</v>
          </cell>
          <cell r="BP3" t="str">
            <v>01-Santa Bárbara</v>
          </cell>
          <cell r="BQ3" t="str">
            <v>01-San Rafael</v>
          </cell>
          <cell r="BR3" t="str">
            <v>01-San Isidro</v>
          </cell>
          <cell r="BS3" t="str">
            <v>01- San Antonio</v>
          </cell>
          <cell r="BT3" t="str">
            <v>01-San Joaquín</v>
          </cell>
          <cell r="BU3" t="str">
            <v>01-San Pablo</v>
          </cell>
          <cell r="BV3" t="str">
            <v>01-Puerto Viejo</v>
          </cell>
          <cell r="BW3" t="str">
            <v>01-Liberia</v>
          </cell>
          <cell r="BX3" t="str">
            <v>01-Nicoya</v>
          </cell>
          <cell r="BY3" t="str">
            <v>01-Santa Cruz</v>
          </cell>
          <cell r="BZ3" t="str">
            <v>01-Bagaces</v>
          </cell>
          <cell r="CA3" t="str">
            <v>01-Filadelfia</v>
          </cell>
          <cell r="CB3" t="str">
            <v>01-Cañas</v>
          </cell>
          <cell r="CC3" t="str">
            <v>01-Juntas</v>
          </cell>
          <cell r="CD3" t="str">
            <v>01-Tilarán</v>
          </cell>
          <cell r="CE3" t="str">
            <v>01-Carmona</v>
          </cell>
          <cell r="CF3" t="str">
            <v>01-La Cruz</v>
          </cell>
          <cell r="CG3" t="str">
            <v>01-Hojancha</v>
          </cell>
          <cell r="CH3" t="str">
            <v>01-Puntarenas</v>
          </cell>
          <cell r="CI3" t="str">
            <v>01- Espíritu Santo</v>
          </cell>
          <cell r="CJ3" t="str">
            <v>01-Buenos Aires</v>
          </cell>
          <cell r="CK3" t="str">
            <v>01-Miramar</v>
          </cell>
          <cell r="CL3" t="str">
            <v>01-Puerto Cortés</v>
          </cell>
          <cell r="CM3" t="str">
            <v>01- Quepos</v>
          </cell>
          <cell r="CN3" t="str">
            <v>01-Golfito</v>
          </cell>
          <cell r="CO3" t="str">
            <v>01-San Vito</v>
          </cell>
          <cell r="CP3" t="str">
            <v>01-Parrita</v>
          </cell>
          <cell r="CQ3" t="str">
            <v>01-Corredor (Nelly)</v>
          </cell>
          <cell r="CR3" t="str">
            <v>01-Jacó</v>
          </cell>
          <cell r="CS3" t="str">
            <v>01-Limón</v>
          </cell>
          <cell r="CT3" t="str">
            <v>01-Guápiles</v>
          </cell>
          <cell r="CU3" t="str">
            <v>01-Siquirres</v>
          </cell>
          <cell r="CV3" t="str">
            <v>01- Bratsi</v>
          </cell>
          <cell r="CW3" t="str">
            <v>01-Matina</v>
          </cell>
          <cell r="CX3" t="str">
            <v>01-Guácimo</v>
          </cell>
          <cell r="CZ3" t="str">
            <v>Enero</v>
          </cell>
          <cell r="DA3" t="str">
            <v>Lambert Sur</v>
          </cell>
          <cell r="DB3" t="str">
            <v>Unidad</v>
          </cell>
          <cell r="DC3" t="str">
            <v xml:space="preserve"> Visado</v>
          </cell>
          <cell r="DD3" t="str">
            <v>PP</v>
          </cell>
          <cell r="DE3" t="str">
            <v>Urbana</v>
          </cell>
          <cell r="DF3" t="str">
            <v xml:space="preserve"> Interpuesta</v>
          </cell>
          <cell r="DG3" t="str">
            <v>Aprovechamiento</v>
          </cell>
          <cell r="DH3" t="str">
            <v>Curso</v>
          </cell>
          <cell r="DI3" t="str">
            <v>M</v>
          </cell>
          <cell r="DJ3" t="str">
            <v>Admisión Areas Silvestres</v>
          </cell>
          <cell r="DK3" t="str">
            <v>Concesión de Servicios</v>
          </cell>
          <cell r="DL3" t="str">
            <v>Decomiso</v>
          </cell>
          <cell r="DM3" t="str">
            <v>Recurso Forestal.</v>
          </cell>
          <cell r="DN3" t="str">
            <v xml:space="preserve">Typha </v>
          </cell>
          <cell r="DO3" t="str">
            <v xml:space="preserve"> Caza Menor de mamíferos</v>
          </cell>
          <cell r="DP3" t="str">
            <v>Nuevo</v>
          </cell>
          <cell r="DQ3" t="str">
            <v xml:space="preserve"> Nacido en cautiverio     </v>
          </cell>
          <cell r="DR3" t="str">
            <v>Donado</v>
          </cell>
          <cell r="DS3" t="str">
            <v xml:space="preserve">SE </v>
          </cell>
          <cell r="DT3" t="str">
            <v>Afiches</v>
          </cell>
          <cell r="DU3" t="str">
            <v>Cooperación internacional</v>
          </cell>
          <cell r="DV3" t="str">
            <v>Asesoría técnica</v>
          </cell>
          <cell r="DX3" t="str">
            <v>Atención a Quejas</v>
          </cell>
          <cell r="DY3" t="str">
            <v>Fallado a Favor del Estado</v>
          </cell>
          <cell r="DZ3" t="str">
            <v>Zoocriadero</v>
          </cell>
          <cell r="EA3" t="str">
            <v>No comercial (incluye artesanal)</v>
          </cell>
          <cell r="EB3" t="str">
            <v>Declaración nuevas Áreas Silvestres Protegidas</v>
          </cell>
          <cell r="EC3" t="str">
            <v xml:space="preserve">Reparación </v>
          </cell>
          <cell r="ED3" t="str">
            <v>Áreas de anclaje</v>
          </cell>
          <cell r="EE3" t="str">
            <v>Madera aserrada</v>
          </cell>
          <cell r="EF3" t="str">
            <v xml:space="preserve"> Aserradero Móvil</v>
          </cell>
          <cell r="EG3" t="str">
            <v>Topografía</v>
          </cell>
          <cell r="EH3" t="str">
            <v>Mamíferos</v>
          </cell>
          <cell r="EI3" t="str">
            <v>Aguas</v>
          </cell>
          <cell r="EJ3" t="str">
            <v>Muerto</v>
          </cell>
          <cell r="EK3" t="str">
            <v>Rotulación</v>
          </cell>
          <cell r="EL3" t="str">
            <v>Alemania</v>
          </cell>
          <cell r="EM3" t="str">
            <v>Tala en zonas de protección</v>
          </cell>
          <cell r="EN3" t="str">
            <v>Asadas</v>
          </cell>
          <cell r="EO3" t="str">
            <v>Construcción de infraestructura</v>
          </cell>
          <cell r="EP3" t="str">
            <v>Recursos de nivel local</v>
          </cell>
          <cell r="EQ3" t="str">
            <v>Directo</v>
          </cell>
          <cell r="ER3" t="str">
            <v>Superficial</v>
          </cell>
          <cell r="ES3" t="str">
            <v>Bosque primario</v>
          </cell>
          <cell r="ET3" t="str">
            <v>Buena</v>
          </cell>
          <cell r="EU3" t="str">
            <v>Liberado en el lugar</v>
          </cell>
          <cell r="EV3" t="str">
            <v>Bosque</v>
          </cell>
          <cell r="EW3" t="str">
            <v>Perpetuam Memoria</v>
          </cell>
          <cell r="EX3" t="str">
            <v>Aprobado</v>
          </cell>
          <cell r="EY3" t="str">
            <v>Topografía</v>
          </cell>
          <cell r="FA3" t="str">
            <v>Reserva_Biologica</v>
          </cell>
          <cell r="FB3" t="str">
            <v>Alberto Manuel Brenes_B01</v>
          </cell>
          <cell r="FC3" t="str">
            <v>Acuíferos  (ACTO)_CB01</v>
          </cell>
          <cell r="FD3" t="str">
            <v>Finca Las Delicias_FE01</v>
          </cell>
          <cell r="FE3" t="str">
            <v>Riberino Zapandí_H01</v>
          </cell>
          <cell r="FF3" t="str">
            <v>Parque Nacional Palo Verde_HR 02</v>
          </cell>
          <cell r="FG3" t="str">
            <v>Cabo Blanco_N01</v>
          </cell>
          <cell r="FH3" t="str">
            <v>Arenal_P01</v>
          </cell>
          <cell r="FI3" t="str">
            <v>Río Pacuare_R01</v>
          </cell>
          <cell r="FJ3" t="str">
            <v>Barra Del Colorado (mixto)_V01</v>
          </cell>
          <cell r="FK3" t="str">
            <v>Cerros De Escazú_Z01</v>
          </cell>
          <cell r="FL3" t="str">
            <v>Fuera_ASP</v>
          </cell>
          <cell r="FM3" t="str">
            <v>Monumento Nacional Guayabo_MNGO01</v>
          </cell>
        </row>
        <row r="4">
          <cell r="A4" t="str">
            <v>ACLAC</v>
          </cell>
          <cell r="B4" t="str">
            <v>02-Braulio Carrillo</v>
          </cell>
          <cell r="C4" t="str">
            <v>02-Siquirres-Matina</v>
          </cell>
          <cell r="D4" t="str">
            <v>02-Buenos Aires</v>
          </cell>
          <cell r="E4" t="str">
            <v xml:space="preserve">02-Bagaces-Miravalles </v>
          </cell>
          <cell r="F4" t="str">
            <v>02-Pital</v>
          </cell>
          <cell r="G4" t="str">
            <v>02-Sede central-Santa Rosa</v>
          </cell>
          <cell r="H4" t="str">
            <v>02-Diquis</v>
          </cell>
          <cell r="I4" t="str">
            <v>02-Esparza – Orotina</v>
          </cell>
          <cell r="J4" t="str">
            <v>02-Nicoya</v>
          </cell>
          <cell r="K4" t="str">
            <v>Sede Central ACTo</v>
          </cell>
          <cell r="N4" t="str">
            <v>Alajuela_200</v>
          </cell>
          <cell r="O4" t="str">
            <v>Escazu_102</v>
          </cell>
          <cell r="P4" t="str">
            <v>San_Ramon_202</v>
          </cell>
          <cell r="Q4" t="str">
            <v>Paraiso_302</v>
          </cell>
          <cell r="R4" t="str">
            <v>Barva_402</v>
          </cell>
          <cell r="S4" t="str">
            <v>Nicoya_502</v>
          </cell>
          <cell r="T4" t="str">
            <v>Esparza_602</v>
          </cell>
          <cell r="U4" t="str">
            <v>Pocosi_702</v>
          </cell>
          <cell r="V4" t="str">
            <v>02_Merced</v>
          </cell>
          <cell r="W4" t="str">
            <v>02_San Antonio</v>
          </cell>
          <cell r="X4" t="str">
            <v>02_San Miguel</v>
          </cell>
          <cell r="Y4" t="str">
            <v>02_Mercedes Sur</v>
          </cell>
          <cell r="Z4" t="str">
            <v>02_San Lorenzo</v>
          </cell>
          <cell r="AA4" t="str">
            <v>02_Tarbaca</v>
          </cell>
          <cell r="AB4" t="str">
            <v>02_Guayabo</v>
          </cell>
          <cell r="AC4" t="str">
            <v>02_San Francisco</v>
          </cell>
          <cell r="AD4" t="str">
            <v>02_Salitral</v>
          </cell>
          <cell r="AE4" t="str">
            <v>02-San Josesito</v>
          </cell>
          <cell r="AF4" t="str">
            <v>02-San Rafael</v>
          </cell>
          <cell r="AG4" t="str">
            <v>02-Guaitil</v>
          </cell>
          <cell r="AH4" t="str">
            <v>02-Cinco Esquinas</v>
          </cell>
          <cell r="AI4" t="str">
            <v>02-San Jerónimo</v>
          </cell>
          <cell r="AJ4" t="str">
            <v>02-Sabanilla</v>
          </cell>
          <cell r="AK4" t="str">
            <v>02-San Pedro</v>
          </cell>
          <cell r="AL4" t="str">
            <v>02-El Jardín</v>
          </cell>
          <cell r="AM4" t="str">
            <v>02-Granadilla</v>
          </cell>
          <cell r="AN4" t="str">
            <v>02-General (Viejo)</v>
          </cell>
          <cell r="AO4" t="str">
            <v>02-San Andrés</v>
          </cell>
          <cell r="AP4" t="str">
            <v>02-San José</v>
          </cell>
          <cell r="AQ4" t="str">
            <v>02-Santiago</v>
          </cell>
          <cell r="AR4" t="str">
            <v>02-San Isidro</v>
          </cell>
          <cell r="AS4" t="str">
            <v>02-Desmonte</v>
          </cell>
          <cell r="AT4" t="str">
            <v>02-Jesús</v>
          </cell>
          <cell r="AU4" t="str">
            <v>02-San Miguel</v>
          </cell>
          <cell r="AV4" t="str">
            <v>02-Zaragoza</v>
          </cell>
          <cell r="AW4" t="str">
            <v>02-San Juan</v>
          </cell>
          <cell r="AX4" t="str">
            <v>02-Mastate</v>
          </cell>
          <cell r="AY4" t="str">
            <v xml:space="preserve">02-Florencia </v>
          </cell>
          <cell r="AZ4" t="str">
            <v>02-Laguna</v>
          </cell>
          <cell r="BA4" t="str">
            <v>02-Sarchí Sur</v>
          </cell>
          <cell r="BB4" t="str">
            <v>02-Aguas Claras (San Isidro)</v>
          </cell>
          <cell r="BC4" t="str">
            <v>02-Caño Negro</v>
          </cell>
          <cell r="BD4" t="str">
            <v>02-Buena Vista</v>
          </cell>
          <cell r="BE4" t="str">
            <v>02-Parte Occidental (Ciudad)</v>
          </cell>
          <cell r="BF4" t="str">
            <v>02-Santiago</v>
          </cell>
          <cell r="BG4" t="str">
            <v>02-San Diego</v>
          </cell>
          <cell r="BH4" t="str">
            <v>02-Tucurrique</v>
          </cell>
          <cell r="BI4" t="str">
            <v>02-La Suiza</v>
          </cell>
          <cell r="BJ4" t="str">
            <v>02-Cervantes</v>
          </cell>
          <cell r="BK4" t="str">
            <v>02 Cot</v>
          </cell>
          <cell r="BL4" t="str">
            <v>02-San Isidro</v>
          </cell>
          <cell r="BM4" t="str">
            <v>02-Mercedes</v>
          </cell>
          <cell r="BN4" t="str">
            <v>02-San Pedro</v>
          </cell>
          <cell r="BO4" t="str">
            <v>02-San Vicente</v>
          </cell>
          <cell r="BP4" t="str">
            <v>02-San Pedro</v>
          </cell>
          <cell r="BQ4" t="str">
            <v>02-San Josesito</v>
          </cell>
          <cell r="BR4" t="str">
            <v>02-San José (San Josesito)</v>
          </cell>
          <cell r="BS4" t="str">
            <v>02-Ribera</v>
          </cell>
          <cell r="BT4" t="str">
            <v>02-Barrantes (San Lorenzo)</v>
          </cell>
          <cell r="BV4" t="str">
            <v>02-La Virgen</v>
          </cell>
          <cell r="BW4" t="str">
            <v>02-Cañas Dulces</v>
          </cell>
          <cell r="BX4" t="str">
            <v>02- La Mansión</v>
          </cell>
          <cell r="BY4" t="str">
            <v>02-Bolsón</v>
          </cell>
          <cell r="BZ4" t="str">
            <v>02-Fortuna</v>
          </cell>
          <cell r="CA4" t="str">
            <v>02-Palmira</v>
          </cell>
          <cell r="CB4" t="str">
            <v>02-Palmira</v>
          </cell>
          <cell r="CC4" t="str">
            <v>02-Sierra</v>
          </cell>
          <cell r="CD4" t="str">
            <v>02-Quebrada Grande</v>
          </cell>
          <cell r="CE4" t="str">
            <v>02-Santa Rita</v>
          </cell>
          <cell r="CF4" t="str">
            <v>02-Santa Cecilia</v>
          </cell>
          <cell r="CG4" t="str">
            <v>02-Monte Romo</v>
          </cell>
          <cell r="CH4" t="str">
            <v>02-Pitahaya</v>
          </cell>
          <cell r="CI4" t="str">
            <v>02-San Juan Grande</v>
          </cell>
          <cell r="CJ4" t="str">
            <v>02-Volcán</v>
          </cell>
          <cell r="CK4" t="str">
            <v>02-Unión</v>
          </cell>
          <cell r="CL4" t="str">
            <v>02-Palmar (Palmar Norte)</v>
          </cell>
          <cell r="CM4" t="str">
            <v>02-Savegre (Matapalo)</v>
          </cell>
          <cell r="CN4" t="str">
            <v>02-Puerto Jiménez</v>
          </cell>
          <cell r="CO4" t="str">
            <v>02-Sabalito</v>
          </cell>
          <cell r="CQ4" t="str">
            <v>02-La Cuesta</v>
          </cell>
          <cell r="CR4" t="str">
            <v>02-Tárcoles</v>
          </cell>
          <cell r="CS4" t="str">
            <v>02-Valle La Estrella</v>
          </cell>
          <cell r="CT4" t="str">
            <v>02-Jiménez</v>
          </cell>
          <cell r="CU4" t="str">
            <v>02-Pacuarito</v>
          </cell>
          <cell r="CV4" t="str">
            <v>02-Sixaola</v>
          </cell>
          <cell r="CW4" t="str">
            <v xml:space="preserve">02-Batán </v>
          </cell>
          <cell r="CX4" t="str">
            <v>02-Mercedes</v>
          </cell>
          <cell r="CZ4" t="str">
            <v>Febrero</v>
          </cell>
          <cell r="DA4" t="str">
            <v>Lamber Norte</v>
          </cell>
          <cell r="DB4" t="str">
            <v>Metros Lineal</v>
          </cell>
          <cell r="DC4" t="str">
            <v xml:space="preserve"> Certificación</v>
          </cell>
          <cell r="DD4" t="str">
            <v>IF</v>
          </cell>
          <cell r="DE4" t="str">
            <v>Rural</v>
          </cell>
          <cell r="DF4" t="str">
            <v xml:space="preserve"> No interpuesta</v>
          </cell>
          <cell r="DG4" t="str">
            <v>Participación</v>
          </cell>
          <cell r="DH4" t="str">
            <v>Taller</v>
          </cell>
          <cell r="DI4" t="str">
            <v>F</v>
          </cell>
          <cell r="DJ4" t="str">
            <v>Acampar Areas Silvestres</v>
          </cell>
          <cell r="DK4" t="str">
            <v>Infraestructura</v>
          </cell>
          <cell r="DL4" t="str">
            <v>Hallazgo</v>
          </cell>
          <cell r="DM4" t="str">
            <v>Vida Silvestre.</v>
          </cell>
          <cell r="DN4" t="str">
            <v>Lana</v>
          </cell>
          <cell r="DO4" t="str">
            <v xml:space="preserve"> Caza Menor de aves canoras</v>
          </cell>
          <cell r="DP4" t="str">
            <v>Renovación</v>
          </cell>
          <cell r="DQ4" t="str">
            <v xml:space="preserve"> Proveniente de licencia de caza.</v>
          </cell>
          <cell r="DR4" t="str">
            <v>Compra</v>
          </cell>
          <cell r="DS4" t="str">
            <v xml:space="preserve">SE </v>
          </cell>
          <cell r="DT4" t="str">
            <v>Boletín impreso</v>
          </cell>
          <cell r="DU4" t="str">
            <v>Fondo de parques nacionales</v>
          </cell>
          <cell r="DV4" t="str">
            <v>Capacitación universitaria  Se propone eliminar</v>
          </cell>
          <cell r="DX4" t="str">
            <v>Control de Tenencia de Fauna Silvestre, Centros de Rescate,  Zoocriaderos y Zoológicos</v>
          </cell>
          <cell r="DY4" t="str">
            <v>Fallado en Contra del Estado</v>
          </cell>
          <cell r="DZ4" t="str">
            <v>Zoológico</v>
          </cell>
          <cell r="EA4" t="str">
            <v>Comercial</v>
          </cell>
          <cell r="EB4" t="str">
            <v>Cambio de categoría de manejo ASP</v>
          </cell>
          <cell r="EC4" t="str">
            <v>Nueva</v>
          </cell>
          <cell r="ED4" t="str">
            <v xml:space="preserve">Senderos </v>
          </cell>
          <cell r="EE4" t="str">
            <v>Postes</v>
          </cell>
          <cell r="EF4" t="str">
            <v xml:space="preserve"> Aserradero Estacionario</v>
          </cell>
          <cell r="EG4" t="str">
            <v>Agroforestería</v>
          </cell>
          <cell r="EH4" t="str">
            <v>Aves</v>
          </cell>
          <cell r="EI4" t="str">
            <v>Forestal</v>
          </cell>
          <cell r="EJ4" t="str">
            <v>Malo</v>
          </cell>
          <cell r="EK4" t="str">
            <v>Torres</v>
          </cell>
          <cell r="EL4" t="str">
            <v>Argentina</v>
          </cell>
          <cell r="EM4" t="str">
            <v>Tala en bosque</v>
          </cell>
          <cell r="EN4" t="str">
            <v>Bomberos</v>
          </cell>
          <cell r="EO4" t="str">
            <v>Mantenimiento de infraestructura</v>
          </cell>
          <cell r="EP4" t="str">
            <v xml:space="preserve">Recursos de todas las áreas de conservación ( índole ) regional </v>
          </cell>
          <cell r="EQ4" t="str">
            <v>Indirecto</v>
          </cell>
          <cell r="ER4" t="str">
            <v>Subterráneo</v>
          </cell>
          <cell r="ES4" t="str">
            <v>Bosque secundario</v>
          </cell>
          <cell r="ET4" t="str">
            <v>Mala</v>
          </cell>
          <cell r="EU4" t="str">
            <v xml:space="preserve">Deposito Administrativo </v>
          </cell>
          <cell r="EV4" t="str">
            <v>Repastos</v>
          </cell>
          <cell r="EW4" t="str">
            <v>Información Posesoria</v>
          </cell>
          <cell r="EX4" t="str">
            <v>Denegado</v>
          </cell>
          <cell r="EY4" t="str">
            <v>Agroforestería</v>
          </cell>
          <cell r="FA4" t="str">
            <v>Corredor_Biologico</v>
          </cell>
          <cell r="FB4" t="str">
            <v>Isla Del Caño_B02</v>
          </cell>
          <cell r="FC4" t="str">
            <v>Colorado-Tortuguero  (ACTO)_CB02</v>
          </cell>
          <cell r="FD4" t="str">
            <v>Finca La Virgen_FE02</v>
          </cell>
          <cell r="FE4" t="str">
            <v>Palustrino Laguna Maquenque ( derogado )_H02</v>
          </cell>
          <cell r="FF4" t="str">
            <v>Caño Negro_HR 03</v>
          </cell>
          <cell r="FG4" t="str">
            <v>Nicolás Wessberg_N02</v>
          </cell>
          <cell r="FH4" t="str">
            <v>Braulio Carrillo_P02</v>
          </cell>
          <cell r="FI4" t="str">
            <v>Cordillera Volcánica Central_R02</v>
          </cell>
          <cell r="FJ4" t="str">
            <v>Golfito (mixto)_V02</v>
          </cell>
          <cell r="FK4" t="str">
            <v>Caraigres_Z02</v>
          </cell>
          <cell r="FM4" t="str">
            <v>Estación Experimental Forestal Horizontes_EEFHO02</v>
          </cell>
        </row>
        <row r="5">
          <cell r="A5" t="str">
            <v>ACLAP</v>
          </cell>
          <cell r="B5" t="str">
            <v>03-Norte</v>
          </cell>
          <cell r="C5" t="str">
            <v>03-Talamanca</v>
          </cell>
          <cell r="D5" t="str">
            <v>03-San Vito – Coto Brus</v>
          </cell>
          <cell r="E5" t="str">
            <v>03-Sede Central ACAT</v>
          </cell>
          <cell r="F5" t="str">
            <v>03-Upala-Guatuso</v>
          </cell>
          <cell r="H5" t="str">
            <v>03-Coto</v>
          </cell>
          <cell r="I5" t="str">
            <v>03-Parrita – Aguirre</v>
          </cell>
          <cell r="J5" t="str">
            <v>03-Hojancha-Nandayure</v>
          </cell>
          <cell r="N5" t="str">
            <v>Cartago_300</v>
          </cell>
          <cell r="O5" t="str">
            <v>Desamparados_103</v>
          </cell>
          <cell r="P5" t="str">
            <v>Grecia_203</v>
          </cell>
          <cell r="Q5" t="str">
            <v>La_Union_303</v>
          </cell>
          <cell r="R5" t="str">
            <v>Sto_Domingo_403</v>
          </cell>
          <cell r="S5" t="str">
            <v>Santa_Cruz_503</v>
          </cell>
          <cell r="T5" t="str">
            <v>Buenos_Aires_603</v>
          </cell>
          <cell r="U5" t="str">
            <v>Siquirres_703</v>
          </cell>
          <cell r="V5" t="str">
            <v>03_Hospital</v>
          </cell>
          <cell r="W5" t="str">
            <v>03_San Rafael</v>
          </cell>
          <cell r="X5" t="str">
            <v>03_San Juan de Dios</v>
          </cell>
          <cell r="Y5" t="str">
            <v>03_Barbacoas</v>
          </cell>
          <cell r="Z5" t="str">
            <v>03_San Carlos</v>
          </cell>
          <cell r="AA5" t="str">
            <v>03_Vuelta de Jorco</v>
          </cell>
          <cell r="AB5" t="str">
            <v>03_Tabarcia</v>
          </cell>
          <cell r="AC5" t="str">
            <v>03_Calle Blancos</v>
          </cell>
          <cell r="AD5" t="str">
            <v>03_Pozos</v>
          </cell>
          <cell r="AE5" t="str">
            <v>03-San Antonio</v>
          </cell>
          <cell r="AF5" t="str">
            <v>03-Jesús (Dulce Nombre)</v>
          </cell>
          <cell r="AG5" t="str">
            <v>03-Palmichal</v>
          </cell>
          <cell r="AH5" t="str">
            <v>03-Anselmo Llorente</v>
          </cell>
          <cell r="AI5" t="str">
            <v>03-Trinidad (Guayabal)</v>
          </cell>
          <cell r="AJ5" t="str">
            <v>03-Mercedes (Betania)</v>
          </cell>
          <cell r="AK5" t="str">
            <v>03-San Juan de Mata</v>
          </cell>
          <cell r="AL5" t="str">
            <v>03-Copey</v>
          </cell>
          <cell r="AM5" t="str">
            <v>03-Sanchez</v>
          </cell>
          <cell r="AN5" t="str">
            <v>03-Daniel Flores(Palmares)</v>
          </cell>
          <cell r="AO5" t="str">
            <v>03-Llano Bonito</v>
          </cell>
          <cell r="AP5" t="str">
            <v>03-Carrizal</v>
          </cell>
          <cell r="AQ5" t="str">
            <v>03-San Juan</v>
          </cell>
          <cell r="AR5" t="str">
            <v>03-San José</v>
          </cell>
          <cell r="AS5" t="str">
            <v>03-Jesús María</v>
          </cell>
          <cell r="AT5" t="str">
            <v>03-Mercedes</v>
          </cell>
          <cell r="AU5" t="str">
            <v>03-San José (San Juanillo)</v>
          </cell>
          <cell r="AV5" t="str">
            <v>03-Buenos Aires</v>
          </cell>
          <cell r="AW5" t="str">
            <v>03-San Rafael</v>
          </cell>
          <cell r="AX5" t="str">
            <v>03-Hacienda Vieja</v>
          </cell>
          <cell r="AY5" t="str">
            <v>03-Buena Vista</v>
          </cell>
          <cell r="AZ5" t="str">
            <v>03-Tapezco</v>
          </cell>
          <cell r="BA5" t="str">
            <v>03-Toro Amarillo (Bajos Toro</v>
          </cell>
          <cell r="BB5" t="str">
            <v>03-San José o Pizote</v>
          </cell>
          <cell r="BC5" t="str">
            <v>03-El Amparo</v>
          </cell>
          <cell r="BD5" t="str">
            <v>03-Cote (Cabanga)</v>
          </cell>
          <cell r="BE5" t="str">
            <v>03-Carmen</v>
          </cell>
          <cell r="BF5" t="str">
            <v>03-Orosí</v>
          </cell>
          <cell r="BG5" t="str">
            <v>03-San Juan</v>
          </cell>
          <cell r="BH5" t="str">
            <v>03-Pejibaye</v>
          </cell>
          <cell r="BI5" t="str">
            <v>03-Peralta</v>
          </cell>
          <cell r="BJ5" t="str">
            <v>03-Capellades</v>
          </cell>
          <cell r="BK5" t="str">
            <v>03-Potrero Cerrado</v>
          </cell>
          <cell r="BL5" t="str">
            <v>03-Tobosi</v>
          </cell>
          <cell r="BM5" t="str">
            <v>03-San Francisco</v>
          </cell>
          <cell r="BN5" t="str">
            <v>03-San Pablo</v>
          </cell>
          <cell r="BO5" t="str">
            <v>03-San Miguel Sur</v>
          </cell>
          <cell r="BP5" t="str">
            <v>03-San Juan (S. Juan abajo)</v>
          </cell>
          <cell r="BQ5" t="str">
            <v>03-Santiago</v>
          </cell>
          <cell r="BR5" t="str">
            <v>03-Concepción</v>
          </cell>
          <cell r="BS5" t="str">
            <v>03-Asunción</v>
          </cell>
          <cell r="BT5" t="str">
            <v>03-Llorente</v>
          </cell>
          <cell r="BV5" t="str">
            <v>03-Horquetas (Buenos Aires)</v>
          </cell>
          <cell r="BW5" t="str">
            <v>03-Mayorca (Quebrada Grande)</v>
          </cell>
          <cell r="BX5" t="str">
            <v>03-San Antonio</v>
          </cell>
          <cell r="BY5" t="str">
            <v>03-Veintisiete de abril</v>
          </cell>
          <cell r="BZ5" t="str">
            <v>03-Mogote (Guayabo)</v>
          </cell>
          <cell r="CA5" t="str">
            <v>03-Sardinal</v>
          </cell>
          <cell r="CB5" t="str">
            <v>03-San Miguel</v>
          </cell>
          <cell r="CC5" t="str">
            <v>03-San Juan (S. Juan Grande)</v>
          </cell>
          <cell r="CD5" t="str">
            <v>03-Tronadora</v>
          </cell>
          <cell r="CE5" t="str">
            <v>03-Zapotal</v>
          </cell>
          <cell r="CF5" t="str">
            <v>03-La Garita</v>
          </cell>
          <cell r="CG5" t="str">
            <v>03-Puerto Carrillo</v>
          </cell>
          <cell r="CH5" t="str">
            <v>03-Chomes</v>
          </cell>
          <cell r="CI5" t="str">
            <v>03 Macacona</v>
          </cell>
          <cell r="CJ5" t="str">
            <v>03-Potrero Grande</v>
          </cell>
          <cell r="CK5" t="str">
            <v>03-San Isidro (Tigre)</v>
          </cell>
          <cell r="CL5" t="str">
            <v>03-Sierpe</v>
          </cell>
          <cell r="CM5" t="str">
            <v>03-Naranjito</v>
          </cell>
          <cell r="CN5" t="str">
            <v>03-Guaycara (Río Claro)</v>
          </cell>
          <cell r="CO5" t="str">
            <v>03-Agua Buena</v>
          </cell>
          <cell r="CQ5" t="str">
            <v>03-Canoas</v>
          </cell>
          <cell r="CS5" t="str">
            <v>03-Río Blanco</v>
          </cell>
          <cell r="CT5" t="str">
            <v>03-Rita</v>
          </cell>
          <cell r="CU5" t="str">
            <v>03-Florida</v>
          </cell>
          <cell r="CV5" t="str">
            <v>03-Cahuita</v>
          </cell>
          <cell r="CW5" t="str">
            <v>03-Carrandi (Estrada)</v>
          </cell>
          <cell r="CX5" t="str">
            <v>03-Pocora</v>
          </cell>
          <cell r="CZ5" t="str">
            <v>Marzo</v>
          </cell>
          <cell r="DB5" t="str">
            <v>Metros Cuadrados</v>
          </cell>
          <cell r="DC5" t="str">
            <v xml:space="preserve"> Resello</v>
          </cell>
          <cell r="DD5" t="str">
            <v>PM</v>
          </cell>
          <cell r="DG5" t="str">
            <v>Asistencia</v>
          </cell>
          <cell r="DH5" t="str">
            <v>Seminario</v>
          </cell>
          <cell r="DJ5" t="str">
            <v xml:space="preserve">Placas y Guías </v>
          </cell>
          <cell r="DK5" t="str">
            <v>Publicaciones</v>
          </cell>
          <cell r="DL5" t="str">
            <v>Entrega Voluntaria</v>
          </cell>
          <cell r="DM5" t="str">
            <v>Cuencas Hidrográficas.</v>
          </cell>
          <cell r="DN5" t="str">
            <v>Bejuco</v>
          </cell>
          <cell r="DO5" t="str">
            <v xml:space="preserve"> Caza Menor de aves de plumaje</v>
          </cell>
          <cell r="DP5" t="str">
            <v>Suspensión</v>
          </cell>
          <cell r="DQ5" t="str">
            <v xml:space="preserve"> Tenencia por deposito administrativo.</v>
          </cell>
          <cell r="DR5" t="str">
            <v>Conciliación</v>
          </cell>
          <cell r="DS5" t="str">
            <v xml:space="preserve">SE </v>
          </cell>
          <cell r="DT5" t="str">
            <v>Desplegables</v>
          </cell>
          <cell r="DU5" t="str">
            <v>Fondo forestal</v>
          </cell>
          <cell r="DV5" t="str">
            <v>Charlas</v>
          </cell>
          <cell r="DX5" t="str">
            <v>Supervisión y control de centros de reproducción y manejo de vida silvestre</v>
          </cell>
          <cell r="DY5" t="str">
            <v>Sobreseído</v>
          </cell>
          <cell r="DZ5" t="str">
            <v>Proyecto de investigación</v>
          </cell>
          <cell r="EA5" t="str">
            <v>Investigación</v>
          </cell>
          <cell r="EB5" t="str">
            <v>Modificación o ampliación ASP</v>
          </cell>
          <cell r="EC5" t="str">
            <v>Ampliación</v>
          </cell>
          <cell r="ED5" t="str">
            <v>Caminos</v>
          </cell>
          <cell r="EE5" t="str">
            <v xml:space="preserve">Motosierras </v>
          </cell>
          <cell r="EF5" t="str">
            <v xml:space="preserve"> Motosierras</v>
          </cell>
          <cell r="EG5" t="str">
            <v>Agronomía</v>
          </cell>
          <cell r="EH5" t="str">
            <v>Reptiles</v>
          </cell>
          <cell r="EI5" t="str">
            <v>Minería</v>
          </cell>
          <cell r="EJ5" t="str">
            <v>Regular</v>
          </cell>
          <cell r="EK5" t="str">
            <v>NA</v>
          </cell>
          <cell r="EL5" t="str">
            <v>Australia</v>
          </cell>
          <cell r="EM5" t="str">
            <v>Tala fuera de bosque</v>
          </cell>
          <cell r="EN5" t="str">
            <v>Comisión Nacional de Prevención de Riesgos y Atención de Emergencias (CNE)</v>
          </cell>
          <cell r="EO5" t="str">
            <v>Apoyo misceláneo</v>
          </cell>
          <cell r="EP5" t="str">
            <v>Recurso áreas de conservación y apoyo de las áreas de conservación y colindantes</v>
          </cell>
          <cell r="EQ5" t="str">
            <v>Control aéreo</v>
          </cell>
          <cell r="ER5" t="str">
            <v>Aéreo ( copas )</v>
          </cell>
          <cell r="ES5" t="str">
            <v>Plantación forestal</v>
          </cell>
          <cell r="ET5" t="str">
            <v>Regular</v>
          </cell>
          <cell r="EU5" t="str">
            <v>Entregado a un Centro de Manejo, o Rescate</v>
          </cell>
          <cell r="EV5" t="str">
            <v>Agrícola</v>
          </cell>
          <cell r="EW5" t="str">
            <v>Aclarar o ampliar la información en la casilla de observaciones.</v>
          </cell>
          <cell r="EX5" t="str">
            <v>Pendiente</v>
          </cell>
          <cell r="EY5" t="str">
            <v>Agronomía</v>
          </cell>
          <cell r="FA5" t="str">
            <v>Fincas_del_Estado</v>
          </cell>
          <cell r="FB5" t="str">
            <v>Isla Guayabo_B03</v>
          </cell>
          <cell r="FC5" t="str">
            <v>Chorotega  (ACTO)_CB03</v>
          </cell>
          <cell r="FD5" t="str">
            <v>Finca Sin Nombre_FE03</v>
          </cell>
          <cell r="FE5" t="str">
            <v>Lacustrino De Tamborcito ( derogado )_H03</v>
          </cell>
          <cell r="FF5" t="str">
            <v>Tamarindo_HR 04</v>
          </cell>
          <cell r="FH5" t="str">
            <v>Juan Castro Blanco_P03</v>
          </cell>
          <cell r="FI5" t="str">
            <v>Los Santos_R03</v>
          </cell>
          <cell r="FJ5" t="str">
            <v>Gandoca – Manzanillo (mixto)_V03</v>
          </cell>
          <cell r="FK5" t="str">
            <v>Las Tablas_Z03</v>
          </cell>
          <cell r="FM5" t="str">
            <v>Areas Anexas a ASP Fines de Conservación_FAASPO03</v>
          </cell>
        </row>
        <row r="6">
          <cell r="A6" t="str">
            <v>ACAT</v>
          </cell>
          <cell r="B6" t="str">
            <v>04-Occidental</v>
          </cell>
          <cell r="C6" t="str">
            <v>04-Sede Central ACLAC</v>
          </cell>
          <cell r="D6" t="str">
            <v>04-Guarco</v>
          </cell>
          <cell r="F6" t="str">
            <v>04-Sede Central ACAHN</v>
          </cell>
          <cell r="H6" t="str">
            <v>04-Sede Central ACOSA</v>
          </cell>
          <cell r="I6" t="str">
            <v>04-Los Santos</v>
          </cell>
          <cell r="J6" t="str">
            <v>04-Paleco</v>
          </cell>
          <cell r="N6" t="str">
            <v>Heredia_400</v>
          </cell>
          <cell r="O6" t="str">
            <v>Puriscal_104</v>
          </cell>
          <cell r="P6" t="str">
            <v>San_Mateo_204</v>
          </cell>
          <cell r="Q6" t="str">
            <v>Jimenez_304</v>
          </cell>
          <cell r="R6" t="str">
            <v>Santa_Barbara_404</v>
          </cell>
          <cell r="S6" t="str">
            <v>Bagaces_504</v>
          </cell>
          <cell r="T6" t="str">
            <v>Montes_Oro_604</v>
          </cell>
          <cell r="U6" t="str">
            <v>Talamanca_704</v>
          </cell>
          <cell r="V6" t="str">
            <v>04_Catedral</v>
          </cell>
          <cell r="X6" t="str">
            <v>04_San Rafael (arriba)</v>
          </cell>
          <cell r="Y6" t="str">
            <v>04_Grifo Alto</v>
          </cell>
          <cell r="AA6" t="str">
            <v>04_San Gabriel</v>
          </cell>
          <cell r="AB6" t="str">
            <v>04_Piedras Negras</v>
          </cell>
          <cell r="AC6" t="str">
            <v>04_Mata Plátano</v>
          </cell>
          <cell r="AD6" t="str">
            <v>04_Uruca (Río Oro)</v>
          </cell>
          <cell r="AE6" t="str">
            <v>04-Concepción</v>
          </cell>
          <cell r="AF6" t="str">
            <v>04-Patalillo (San Antonio)</v>
          </cell>
          <cell r="AG6" t="str">
            <v>04-Cangrejal</v>
          </cell>
          <cell r="AH6" t="str">
            <v>04-León XIII</v>
          </cell>
          <cell r="AJ6" t="str">
            <v>04-San Rafael</v>
          </cell>
          <cell r="AK6" t="str">
            <v>04-San Luis</v>
          </cell>
          <cell r="AM6" t="str">
            <v>04-Tirrases</v>
          </cell>
          <cell r="AN6" t="str">
            <v>04-Rivas</v>
          </cell>
          <cell r="AO6" t="str">
            <v>04-San Isidro</v>
          </cell>
          <cell r="AP6" t="str">
            <v>04-San Antonio</v>
          </cell>
          <cell r="AQ6" t="str">
            <v>04-Piedades Norte</v>
          </cell>
          <cell r="AR6" t="str">
            <v>04-San Roque</v>
          </cell>
          <cell r="AT6" t="str">
            <v>04-San Isidro</v>
          </cell>
          <cell r="AU6" t="str">
            <v>04-Cirrí Sur</v>
          </cell>
          <cell r="AV6" t="str">
            <v>04-Santiago</v>
          </cell>
          <cell r="AW6" t="str">
            <v>04-Carrillos</v>
          </cell>
          <cell r="AX6" t="str">
            <v>04-Coyolar</v>
          </cell>
          <cell r="AY6" t="str">
            <v>04-Aguas Zarcas</v>
          </cell>
          <cell r="AZ6" t="str">
            <v>04-Guadalupe</v>
          </cell>
          <cell r="BA6" t="str">
            <v>04-San Pedro</v>
          </cell>
          <cell r="BB6" t="str">
            <v>04-Bijagua</v>
          </cell>
          <cell r="BC6" t="str">
            <v>04-San Jorge</v>
          </cell>
          <cell r="BE6" t="str">
            <v>04-San Nicolás (Taras)</v>
          </cell>
          <cell r="BF6" t="str">
            <v>04-Cachí</v>
          </cell>
          <cell r="BG6" t="str">
            <v>04-San Rafael</v>
          </cell>
          <cell r="BI6" t="str">
            <v>04-Santa Cruz</v>
          </cell>
          <cell r="BK6" t="str">
            <v>04-Cipreses</v>
          </cell>
          <cell r="BL6" t="str">
            <v>04-Patio de Agua</v>
          </cell>
          <cell r="BM6" t="str">
            <v>04-Ulloa (Barreal)</v>
          </cell>
          <cell r="BN6" t="str">
            <v>04-San Roque</v>
          </cell>
          <cell r="BO6" t="str">
            <v>04-Paracito</v>
          </cell>
          <cell r="BP6" t="str">
            <v>04-Jesús</v>
          </cell>
          <cell r="BQ6" t="str">
            <v>04-Angeles</v>
          </cell>
          <cell r="BV6" t="str">
            <v>04-Llanuras del Gaspar</v>
          </cell>
          <cell r="BW6" t="str">
            <v>04-Nacascolo (Guardia)</v>
          </cell>
          <cell r="BX6" t="str">
            <v>04-Quebrada Honda</v>
          </cell>
          <cell r="BY6" t="str">
            <v>04-Tempate</v>
          </cell>
          <cell r="BZ6" t="str">
            <v>04-Río Naranjo</v>
          </cell>
          <cell r="CA6" t="str">
            <v>04 Belén</v>
          </cell>
          <cell r="CB6" t="str">
            <v>04-Bebedero</v>
          </cell>
          <cell r="CC6" t="str">
            <v>04-Colorado</v>
          </cell>
          <cell r="CD6" t="str">
            <v>04-Santa Rosa (Ángeles)</v>
          </cell>
          <cell r="CE6" t="str">
            <v>04-San Pablo</v>
          </cell>
          <cell r="CF6" t="str">
            <v>04-Santa Elena (Cuajiniquil)</v>
          </cell>
          <cell r="CG6" t="str">
            <v>04-Huacas</v>
          </cell>
          <cell r="CH6" t="str">
            <v>04-Lepanto</v>
          </cell>
          <cell r="CI6" t="str">
            <v>04 San Rafael</v>
          </cell>
          <cell r="CJ6" t="str">
            <v>04-Boruca</v>
          </cell>
          <cell r="CL6" t="str">
            <v>04-Bahía Ballena</v>
          </cell>
          <cell r="CO6" t="str">
            <v>04-Limoncito</v>
          </cell>
          <cell r="CQ6" t="str">
            <v>04-Laurel</v>
          </cell>
          <cell r="CS6" t="str">
            <v>04-Matama</v>
          </cell>
          <cell r="CT6" t="str">
            <v>04-Roxana</v>
          </cell>
          <cell r="CU6" t="str">
            <v>04-Germania</v>
          </cell>
          <cell r="CV6" t="str">
            <v>04-Telire</v>
          </cell>
          <cell r="CX6" t="str">
            <v>04-Río Jiménez</v>
          </cell>
          <cell r="CZ6" t="str">
            <v>Abril</v>
          </cell>
          <cell r="DB6" t="str">
            <v>Metros Cubicos</v>
          </cell>
          <cell r="DC6" t="str">
            <v>Aclarar o ampliar la información en la casilla de observaciones.</v>
          </cell>
          <cell r="DD6" t="str">
            <v>SAF</v>
          </cell>
          <cell r="DH6" t="str">
            <v>Congreso</v>
          </cell>
          <cell r="DJ6" t="str">
            <v>Conciliaciones</v>
          </cell>
          <cell r="DK6" t="str">
            <v>Otros Ingreos</v>
          </cell>
          <cell r="DM6" t="str">
            <v>Biodiversidad</v>
          </cell>
          <cell r="DN6" t="str">
            <v>Palma Real</v>
          </cell>
          <cell r="DO6" t="str">
            <v xml:space="preserve"> Caza Menor de aves con arma de fuego</v>
          </cell>
          <cell r="DP6" t="str">
            <v>Denegado</v>
          </cell>
          <cell r="DQ6" t="str">
            <v xml:space="preserve"> Tenencia por deposito judicial.  </v>
          </cell>
          <cell r="DR6" t="str">
            <v>Traspaso</v>
          </cell>
          <cell r="DS6" t="str">
            <v xml:space="preserve">SE </v>
          </cell>
          <cell r="DT6" t="str">
            <v>Material digital</v>
          </cell>
          <cell r="DU6" t="str">
            <v>Fondo vida silvestre</v>
          </cell>
          <cell r="DV6" t="str">
            <v>Conferencia</v>
          </cell>
          <cell r="DX6" t="str">
            <v>Patrullajes de reconocimiento y control</v>
          </cell>
          <cell r="DY6" t="str">
            <v>Suspensión de proceso a prueba</v>
          </cell>
          <cell r="DZ6" t="str">
            <v>Vivero</v>
          </cell>
          <cell r="EB6" t="str">
            <v>Aclarar o ampliar la información en la casilla de observaciones.</v>
          </cell>
          <cell r="EC6" t="str">
            <v>Remodelación</v>
          </cell>
          <cell r="ED6" t="str">
            <v>Oficinas administrativas</v>
          </cell>
          <cell r="EE6" t="str">
            <v>Armas</v>
          </cell>
          <cell r="EF6" t="str">
            <v xml:space="preserve"> Reaserradoras</v>
          </cell>
          <cell r="EG6" t="str">
            <v>Apoyo administrativo</v>
          </cell>
          <cell r="EH6" t="str">
            <v>Anfibios</v>
          </cell>
          <cell r="EI6" t="str">
            <v>Vida silvestre</v>
          </cell>
          <cell r="EJ6" t="str">
            <v>Bueno</v>
          </cell>
          <cell r="EK6" t="str">
            <v>Pastoreo</v>
          </cell>
          <cell r="EL6" t="str">
            <v>Austria</v>
          </cell>
          <cell r="EM6" t="str">
            <v>Transporte de madera</v>
          </cell>
          <cell r="EN6" t="str">
            <v>Covirenas</v>
          </cell>
          <cell r="EO6" t="str">
            <v>Atención a visitantes</v>
          </cell>
          <cell r="EP6" t="str">
            <v>Recursos de ámbito nacional</v>
          </cell>
          <cell r="EQ6" t="str">
            <v>Aclarar o ampliar la información en la casilla de observaciones.</v>
          </cell>
          <cell r="ER6" t="str">
            <v>Aclarar o ampliar la información en la casilla de observaciones.</v>
          </cell>
          <cell r="ES6" t="str">
            <v>Tacotal</v>
          </cell>
          <cell r="ET6" t="str">
            <v>Inhabitable</v>
          </cell>
          <cell r="EU6" t="str">
            <v>Entregado en la Entidad Judicial</v>
          </cell>
          <cell r="EV6" t="str">
            <v>Charral</v>
          </cell>
          <cell r="EX6" t="str">
            <v>Aclarar o ampliar la información en la casilla de observaciones.</v>
          </cell>
          <cell r="EY6" t="str">
            <v>Apoyo administrativo</v>
          </cell>
          <cell r="FA6" t="str">
            <v>Humedal</v>
          </cell>
          <cell r="FB6" t="str">
            <v>Isla Pájaros_B04</v>
          </cell>
          <cell r="FC6" t="str">
            <v>Osa (ACOSA)_CB04</v>
          </cell>
          <cell r="FD6" t="str">
            <v>Finca Sin Nombre_FE04</v>
          </cell>
          <cell r="FE6" t="str">
            <v>Nacional Térraba - Sierpe (seis sectores)_H04</v>
          </cell>
          <cell r="FF6" t="str">
            <v>Humedal Nacional Térraba Sierpe_HR 05</v>
          </cell>
          <cell r="FH6" t="str">
            <v>Volcán Turrialba_P04</v>
          </cell>
          <cell r="FI6" t="str">
            <v>Golfo Dulce_R04</v>
          </cell>
          <cell r="FJ6" t="str">
            <v>Caño Negro (mixto)_V04</v>
          </cell>
          <cell r="FK6" t="str">
            <v>Cerros De La Carpintera_Z04</v>
          </cell>
          <cell r="FM6" t="str">
            <v>Parque Natural Recreativo de Liberia_MNRLO04</v>
          </cell>
        </row>
        <row r="7">
          <cell r="A7" t="str">
            <v>ACAHN</v>
          </cell>
          <cell r="B7" t="str">
            <v>05-Poás</v>
          </cell>
          <cell r="D7" t="str">
            <v>05-Sede Central ACLAP</v>
          </cell>
          <cell r="I7" t="str">
            <v>05-Sede Central ACOPAC</v>
          </cell>
          <cell r="J7" t="str">
            <v>05-Cobano</v>
          </cell>
          <cell r="N7" t="str">
            <v>Guanacaste_500</v>
          </cell>
          <cell r="O7" t="str">
            <v>Tarrazu_105</v>
          </cell>
          <cell r="P7" t="str">
            <v>Atenas_205</v>
          </cell>
          <cell r="Q7" t="str">
            <v>Turrialba_305</v>
          </cell>
          <cell r="R7" t="str">
            <v>San_Rafael_405</v>
          </cell>
          <cell r="S7" t="str">
            <v>Carrillo_505</v>
          </cell>
          <cell r="T7" t="str">
            <v>Osa_605</v>
          </cell>
          <cell r="U7" t="str">
            <v>Matina_705</v>
          </cell>
          <cell r="V7" t="str">
            <v>05_Zapote</v>
          </cell>
          <cell r="X7" t="str">
            <v>05_San Antonio</v>
          </cell>
          <cell r="Y7" t="str">
            <v>05_San Rafael (arriba)</v>
          </cell>
          <cell r="AA7" t="str">
            <v>05_Legua</v>
          </cell>
          <cell r="AB7" t="str">
            <v>05_Picagres</v>
          </cell>
          <cell r="AC7" t="str">
            <v>05_Ipís</v>
          </cell>
          <cell r="AD7" t="str">
            <v>05_Piedades</v>
          </cell>
          <cell r="AE7" t="str">
            <v>05-San Felipe</v>
          </cell>
          <cell r="AF7" t="str">
            <v>05-Cascajal</v>
          </cell>
          <cell r="AG7" t="str">
            <v>05-Sabanilla</v>
          </cell>
          <cell r="AH7" t="str">
            <v>05-Colima</v>
          </cell>
          <cell r="AK7" t="str">
            <v>05-Carara</v>
          </cell>
          <cell r="AN7" t="str">
            <v>05-San Pedro</v>
          </cell>
          <cell r="AO7" t="str">
            <v>05-Santa Cruz</v>
          </cell>
          <cell r="AP7" t="str">
            <v>05-Santiago Oeste o Guácimo</v>
          </cell>
          <cell r="AQ7" t="str">
            <v>05-Piedades Sur</v>
          </cell>
          <cell r="AR7" t="str">
            <v>05-Tacares</v>
          </cell>
          <cell r="AT7" t="str">
            <v>05-Concepción</v>
          </cell>
          <cell r="AU7" t="str">
            <v>05-San Jerónimo</v>
          </cell>
          <cell r="AV7" t="str">
            <v>05-Candelaria</v>
          </cell>
          <cell r="AW7" t="str">
            <v>05-Sabana Redonda</v>
          </cell>
          <cell r="AX7" t="str">
            <v>05-Ceiba</v>
          </cell>
          <cell r="AY7" t="str">
            <v>05-Venecia</v>
          </cell>
          <cell r="AZ7" t="str">
            <v>05-Palmira</v>
          </cell>
          <cell r="BA7" t="str">
            <v>05-Rodríguez (San Juan)</v>
          </cell>
          <cell r="BB7" t="str">
            <v>05-Delicias</v>
          </cell>
          <cell r="BE7" t="str">
            <v>05-San Francisco</v>
          </cell>
          <cell r="BF7" t="str">
            <v>05-Llanos de Santa Lucia</v>
          </cell>
          <cell r="BG7" t="str">
            <v>05-Concepción</v>
          </cell>
          <cell r="BI7" t="str">
            <v>05-Santa Teresita (Lajas)</v>
          </cell>
          <cell r="BK7" t="str">
            <v>05-Santa Rosa</v>
          </cell>
          <cell r="BM7" t="str">
            <v>05-Varablanca</v>
          </cell>
          <cell r="BN7" t="str">
            <v>05-Santa Lucía</v>
          </cell>
          <cell r="BO7" t="str">
            <v>05-Santo Tomás</v>
          </cell>
          <cell r="BP7" t="str">
            <v>05-Santo Domingo (Roble)</v>
          </cell>
          <cell r="BQ7" t="str">
            <v>05-Concepción</v>
          </cell>
          <cell r="BV7" t="str">
            <v>05-Cureña</v>
          </cell>
          <cell r="BW7" t="str">
            <v>05-Curubandé (Cereceda)</v>
          </cell>
          <cell r="BX7" t="str">
            <v>05-Sámara</v>
          </cell>
          <cell r="BY7" t="str">
            <v>05-Cartagena</v>
          </cell>
          <cell r="CB7" t="str">
            <v>05-Porozal</v>
          </cell>
          <cell r="CD7" t="str">
            <v>05-Líbano</v>
          </cell>
          <cell r="CE7" t="str">
            <v>05-Porvenir (Cerro Azul)</v>
          </cell>
          <cell r="CH7" t="str">
            <v>05-Paquera</v>
          </cell>
          <cell r="CI7" t="str">
            <v>05 San Jerónimo</v>
          </cell>
          <cell r="CJ7" t="str">
            <v>05-Pilas</v>
          </cell>
          <cell r="CL7" t="str">
            <v>05-Piedras Blancas</v>
          </cell>
          <cell r="CO7" t="str">
            <v>05-Pittiier</v>
          </cell>
          <cell r="CT7" t="str">
            <v>05-Cariari</v>
          </cell>
          <cell r="CU7" t="str">
            <v>05-Cairo</v>
          </cell>
          <cell r="CX7" t="str">
            <v>05-Duacari</v>
          </cell>
          <cell r="CZ7" t="str">
            <v>Mayo</v>
          </cell>
          <cell r="DB7" t="str">
            <v>Varas</v>
          </cell>
          <cell r="DD7" t="str">
            <v>PF</v>
          </cell>
          <cell r="DH7" t="str">
            <v>Pasantia</v>
          </cell>
          <cell r="DJ7" t="str">
            <v>Impuesto Forestal</v>
          </cell>
          <cell r="DN7" t="str">
            <v>Hojas de Palma real</v>
          </cell>
          <cell r="DO7" t="str">
            <v xml:space="preserve"> Caza menor para residentes.</v>
          </cell>
          <cell r="DQ7" t="str">
            <v>Aclarar o ampliar la información en la casilla de observaciones.</v>
          </cell>
          <cell r="DR7" t="str">
            <v>Zona marítimo Terrestre o Plan Regulador</v>
          </cell>
          <cell r="DS7" t="str">
            <v xml:space="preserve">SE </v>
          </cell>
          <cell r="DT7" t="str">
            <v>Documentos técnicos</v>
          </cell>
          <cell r="DU7" t="str">
            <v>Presupuesto ordinario</v>
          </cell>
          <cell r="DV7" t="str">
            <v>Curso</v>
          </cell>
          <cell r="DX7" t="str">
            <v>Supervisión y control Actividades de caza</v>
          </cell>
          <cell r="DY7" t="str">
            <v>Conciliación</v>
          </cell>
          <cell r="DZ7" t="str">
            <v>Jardín Botánico</v>
          </cell>
          <cell r="EC7" t="str">
            <v>Mantenimiento</v>
          </cell>
          <cell r="ED7" t="str">
            <v>Albergues</v>
          </cell>
          <cell r="EE7" t="str">
            <v xml:space="preserve">Aves </v>
          </cell>
          <cell r="EF7" t="str">
            <v xml:space="preserve"> Deposito de madera</v>
          </cell>
          <cell r="EG7" t="str">
            <v>Biología</v>
          </cell>
          <cell r="EH7" t="str">
            <v>Peces</v>
          </cell>
          <cell r="EI7" t="str">
            <v>Parques Nacionales</v>
          </cell>
          <cell r="EJ7" t="str">
            <v>Excelente</v>
          </cell>
          <cell r="EK7" t="str">
            <v>Sistemas Agroforestales</v>
          </cell>
          <cell r="EL7" t="str">
            <v>Bélgica</v>
          </cell>
          <cell r="EM7" t="str">
            <v>Barrido árboles con tractor</v>
          </cell>
          <cell r="EN7" t="str">
            <v>Cruz Roja Costarricense</v>
          </cell>
          <cell r="EO7" t="str">
            <v>Protección</v>
          </cell>
          <cell r="EP7" t="str">
            <v>Aclarar o ampliar la información en la casilla de observaciones.</v>
          </cell>
          <cell r="ES7" t="str">
            <v>Charral</v>
          </cell>
          <cell r="ET7" t="str">
            <v>Aclarar o ampliar la información en la casilla de observaciones.</v>
          </cell>
          <cell r="EU7" t="str">
            <v>Entregado al SINAC</v>
          </cell>
          <cell r="EV7" t="str">
            <v>Tacotal</v>
          </cell>
          <cell r="EY7" t="str">
            <v>Biología</v>
          </cell>
          <cell r="FA7" t="str">
            <v>Humedales_Sitio_Ramsar</v>
          </cell>
          <cell r="FB7" t="str">
            <v>Islas Negritos_B05</v>
          </cell>
          <cell r="FC7" t="str">
            <v>Paso de la Danta (ACOSA) (ACLA-P) (ACOPAC)_CB05</v>
          </cell>
          <cell r="FD7" t="str">
            <v>Finca Sin Nombre_FE05</v>
          </cell>
          <cell r="FE7" t="str">
            <v>Lacustrino Pejeperrito_H05</v>
          </cell>
          <cell r="FF7" t="str">
            <v>Refugio de Vida Silvestre Gandoca-Manzanillo_HR 06</v>
          </cell>
          <cell r="FH7" t="str">
            <v>Volcán Poás_P05</v>
          </cell>
          <cell r="FI7" t="str">
            <v>Taboga_R05</v>
          </cell>
          <cell r="FJ7" t="str">
            <v>Curú ( estatal )_V05</v>
          </cell>
          <cell r="FK7" t="str">
            <v>El Rodeo_Z05</v>
          </cell>
        </row>
        <row r="8">
          <cell r="A8" t="str">
            <v>ACG</v>
          </cell>
          <cell r="B8" t="str">
            <v>06-Oriental</v>
          </cell>
          <cell r="J8" t="str">
            <v>06-Sede Central ACT</v>
          </cell>
          <cell r="N8" t="str">
            <v>Puntarenas_600</v>
          </cell>
          <cell r="O8" t="str">
            <v>Aserri_106</v>
          </cell>
          <cell r="P8" t="str">
            <v>Naranjo_206</v>
          </cell>
          <cell r="Q8" t="str">
            <v>Alvarado_306</v>
          </cell>
          <cell r="R8" t="str">
            <v>San_Isidro_406</v>
          </cell>
          <cell r="S8" t="str">
            <v>Cañas_506</v>
          </cell>
          <cell r="T8" t="str">
            <v>Aguirre_606</v>
          </cell>
          <cell r="U8" t="str">
            <v>Guacimo_706</v>
          </cell>
          <cell r="V8" t="str">
            <v>06_San Fco. De Dos Ríos</v>
          </cell>
          <cell r="X8" t="str">
            <v>06_Frailes</v>
          </cell>
          <cell r="Y8" t="str">
            <v>06_Candelaria</v>
          </cell>
          <cell r="AA8" t="str">
            <v>06_Monterrey</v>
          </cell>
          <cell r="AC8" t="str">
            <v>06_Rancho Redondo</v>
          </cell>
          <cell r="AD8" t="str">
            <v>06_Brasil</v>
          </cell>
          <cell r="AN8" t="str">
            <v>06-Platanares (San Rafael)</v>
          </cell>
          <cell r="AO8" t="str">
            <v>06-San Antonio</v>
          </cell>
          <cell r="AP8" t="str">
            <v>06-San Isidro</v>
          </cell>
          <cell r="AQ8" t="str">
            <v>06-San Rafael</v>
          </cell>
          <cell r="AR8" t="str">
            <v>06-Río Cuarto</v>
          </cell>
          <cell r="AT8" t="str">
            <v>06-San José (San José Sur)</v>
          </cell>
          <cell r="AU8" t="str">
            <v>06-San Juan</v>
          </cell>
          <cell r="AV8" t="str">
            <v>06-Esquipulas</v>
          </cell>
          <cell r="AY8" t="str">
            <v>06-Pital</v>
          </cell>
          <cell r="AZ8" t="str">
            <v>06-Zapote</v>
          </cell>
          <cell r="BB8" t="str">
            <v>06-Dos Ríos</v>
          </cell>
          <cell r="BE8" t="str">
            <v>06-Guadalupe (Arenilla)</v>
          </cell>
          <cell r="BG8" t="str">
            <v>06-Dulce Nombre</v>
          </cell>
          <cell r="BI8" t="str">
            <v>06-Pavones</v>
          </cell>
          <cell r="BN8" t="str">
            <v>06-San José de la Montaña</v>
          </cell>
          <cell r="BO8" t="str">
            <v>06-Santa Rosa</v>
          </cell>
          <cell r="BP8" t="str">
            <v>06-Purabá (Setillal)</v>
          </cell>
          <cell r="BX8" t="str">
            <v>06-Nosara</v>
          </cell>
          <cell r="BY8" t="str">
            <v>06-Cuajiniquil (San Juanillo)</v>
          </cell>
          <cell r="CD8" t="str">
            <v>06-Tierras Morenas</v>
          </cell>
          <cell r="CE8" t="str">
            <v>06-Bejuco</v>
          </cell>
          <cell r="CH8" t="str">
            <v>06-Mazanillo</v>
          </cell>
          <cell r="CJ8" t="str">
            <v>06-Colinas</v>
          </cell>
          <cell r="CT8" t="str">
            <v>06-Colorado (Barra)</v>
          </cell>
          <cell r="CU8" t="str">
            <v>06-Alegría</v>
          </cell>
          <cell r="CZ8" t="str">
            <v>Junio</v>
          </cell>
          <cell r="DB8" t="str">
            <v>Kilos</v>
          </cell>
          <cell r="DD8" t="str">
            <v>MC</v>
          </cell>
          <cell r="DH8" t="str">
            <v>Contrato Estudio</v>
          </cell>
          <cell r="DJ8" t="str">
            <v>Derecho de Investigación</v>
          </cell>
          <cell r="DN8" t="str">
            <v>Caña Brava</v>
          </cell>
          <cell r="DO8" t="str">
            <v xml:space="preserve"> Caza menor para turistas</v>
          </cell>
          <cell r="DR8" t="str">
            <v>Inclusión por Baldío Nacional</v>
          </cell>
          <cell r="DS8" t="str">
            <v xml:space="preserve">SP </v>
          </cell>
          <cell r="DT8" t="str">
            <v>Folletos informativos</v>
          </cell>
          <cell r="DU8" t="str">
            <v>Proyectos conjuntos INBioSINAC</v>
          </cell>
          <cell r="DV8" t="str">
            <v>Mesa redonda</v>
          </cell>
          <cell r="DX8" t="str">
            <v>Operativos en Carretera ( puestos volantes para revisión de vehículos )</v>
          </cell>
          <cell r="DY8" t="str">
            <v>Pendiente</v>
          </cell>
          <cell r="DZ8" t="str">
            <v>Mariposario</v>
          </cell>
          <cell r="EC8" t="str">
            <v>Aclarar o ampliar la información en la casilla de observaciones.</v>
          </cell>
          <cell r="ED8" t="str">
            <v>Puestos operativos</v>
          </cell>
          <cell r="EE8" t="str">
            <v>Jaulas</v>
          </cell>
          <cell r="EF8" t="str">
            <v>Aclarar o ampliar la información en la casilla de observaciones.</v>
          </cell>
          <cell r="EG8" t="str">
            <v>Calidad de gestión</v>
          </cell>
          <cell r="EH8" t="str">
            <v>Invertebrados</v>
          </cell>
          <cell r="EI8" t="str">
            <v>Zona marítimo terrestre</v>
          </cell>
          <cell r="EJ8" t="str">
            <v>Enfermo</v>
          </cell>
          <cell r="EK8" t="str">
            <v>Infraestructura</v>
          </cell>
          <cell r="EL8" t="str">
            <v>Belice</v>
          </cell>
          <cell r="EM8" t="str">
            <v>Usurpación de tierras del Estado</v>
          </cell>
          <cell r="EN8" t="str">
            <v>Dirección General de Migración</v>
          </cell>
          <cell r="EO8" t="str">
            <v>Apoyo a oficina</v>
          </cell>
          <cell r="ES8" t="str">
            <v>Pastos</v>
          </cell>
          <cell r="EU8" t="str">
            <v>Convenio con una Organización No Gubernamental especificar?</v>
          </cell>
          <cell r="EV8" t="str">
            <v>Infraestructura</v>
          </cell>
          <cell r="EY8" t="str">
            <v>Calidad de gestión</v>
          </cell>
          <cell r="FA8" t="str">
            <v>Reserva_Natural_Absoluta</v>
          </cell>
          <cell r="FB8" t="str">
            <v>Hitoy Cerere_B06</v>
          </cell>
          <cell r="FC8" t="str">
            <v>Aguirre (ACOAPC)_CB06</v>
          </cell>
          <cell r="FD8" t="str">
            <v>Finca Sin Nombre_FE06</v>
          </cell>
          <cell r="FE8" t="str">
            <v>De San Vito_H06</v>
          </cell>
          <cell r="FF8" t="str">
            <v>Humedal Caribe Noreste_HR 07</v>
          </cell>
          <cell r="FH8" t="str">
            <v>Barra  Honda_P06</v>
          </cell>
          <cell r="FI8" t="str">
            <v>Grecia_R06</v>
          </cell>
          <cell r="FJ8" t="str">
            <v>Ostional ( estatal )_V06</v>
          </cell>
          <cell r="FK8" t="str">
            <v>Cerro Atenas_Z06</v>
          </cell>
        </row>
        <row r="9">
          <cell r="A9" t="str">
            <v>ACOSA</v>
          </cell>
          <cell r="B9" t="str">
            <v>00-Sede Central ACCVC</v>
          </cell>
          <cell r="N9" t="str">
            <v>Limon_700</v>
          </cell>
          <cell r="O9" t="str">
            <v>Mora_107</v>
          </cell>
          <cell r="P9" t="str">
            <v>Palmares_207</v>
          </cell>
          <cell r="Q9" t="str">
            <v>Oreamuno_307</v>
          </cell>
          <cell r="R9" t="str">
            <v>Belen_407</v>
          </cell>
          <cell r="S9" t="str">
            <v>Abangares_507</v>
          </cell>
          <cell r="T9" t="str">
            <v>Golfito_607</v>
          </cell>
          <cell r="V9" t="str">
            <v>07_Uruca</v>
          </cell>
          <cell r="X9" t="str">
            <v>07_Patarrá</v>
          </cell>
          <cell r="Y9" t="str">
            <v>07_Desamparaditos</v>
          </cell>
          <cell r="AC9" t="str">
            <v>07_Purral</v>
          </cell>
          <cell r="AN9" t="str">
            <v>07-Pejibaye</v>
          </cell>
          <cell r="AP9" t="str">
            <v>07-Sabanilla</v>
          </cell>
          <cell r="AQ9" t="str">
            <v>07-San Isidro</v>
          </cell>
          <cell r="AR9" t="str">
            <v>07-Puente de Piedra</v>
          </cell>
          <cell r="AT9" t="str">
            <v>07-Santa Eulalia</v>
          </cell>
          <cell r="AU9" t="str">
            <v>07-Rosario</v>
          </cell>
          <cell r="AV9" t="str">
            <v>07-Granja</v>
          </cell>
          <cell r="AY9" t="str">
            <v>07-Fortuna</v>
          </cell>
          <cell r="AZ9" t="str">
            <v>07-Brisas</v>
          </cell>
          <cell r="BB9" t="str">
            <v>07-Yolillal</v>
          </cell>
          <cell r="BE9" t="str">
            <v>07-Corralillo</v>
          </cell>
          <cell r="BG9" t="str">
            <v>07-San Ramón</v>
          </cell>
          <cell r="BI9" t="str">
            <v>07-Tuis</v>
          </cell>
          <cell r="BO9" t="str">
            <v>07-Torres (Angeles)</v>
          </cell>
          <cell r="BX9" t="str">
            <v>07-Belén de Nosarita</v>
          </cell>
          <cell r="BY9" t="str">
            <v>07-Diriá (Santa Bárbara)</v>
          </cell>
          <cell r="CD9" t="str">
            <v>07-Arenal</v>
          </cell>
          <cell r="CH9" t="str">
            <v>07-Guacimal</v>
          </cell>
          <cell r="CJ9" t="str">
            <v>07-Changuena</v>
          </cell>
          <cell r="CZ9" t="str">
            <v>Julio</v>
          </cell>
          <cell r="DB9" t="str">
            <v>Litros</v>
          </cell>
          <cell r="DD9" t="str">
            <v>RAL</v>
          </cell>
          <cell r="DH9" t="str">
            <v>Aclarar o ampliar la información en la casilla de observaciones.</v>
          </cell>
          <cell r="DJ9" t="str">
            <v>Derecho de Filmación</v>
          </cell>
          <cell r="DN9" t="str">
            <v>Semillas</v>
          </cell>
          <cell r="DO9" t="str">
            <v xml:space="preserve"> Caza de Subsistencia</v>
          </cell>
          <cell r="DR9" t="str">
            <v>Dación</v>
          </cell>
          <cell r="DS9" t="str">
            <v xml:space="preserve">SP </v>
          </cell>
          <cell r="DT9" t="str">
            <v>Folletos técnico</v>
          </cell>
          <cell r="DU9" t="str">
            <v>Fundación parques nacionales</v>
          </cell>
          <cell r="DV9" t="str">
            <v>Seminarios  Se propone eliminar</v>
          </cell>
          <cell r="DX9" t="str">
            <v>Supervisión y control Industrias Forestales</v>
          </cell>
          <cell r="DY9" t="str">
            <v>Desestimado</v>
          </cell>
          <cell r="DZ9" t="str">
            <v>Centros de Rescate</v>
          </cell>
          <cell r="ED9" t="str">
            <v>Centros visitantes</v>
          </cell>
          <cell r="EE9" t="str">
            <v>Tucas o trozas de madera</v>
          </cell>
          <cell r="EG9" t="str">
            <v>Ecología</v>
          </cell>
          <cell r="EH9" t="str">
            <v>Cetáceos</v>
          </cell>
          <cell r="EI9" t="str">
            <v>Orgánica del Ambiente</v>
          </cell>
          <cell r="EJ9" t="str">
            <v>Herido</v>
          </cell>
          <cell r="EK9" t="str">
            <v>Industriales</v>
          </cell>
          <cell r="EL9" t="str">
            <v>Bolivia</v>
          </cell>
          <cell r="EM9" t="str">
            <v>Anillamiento de árboles</v>
          </cell>
          <cell r="EN9" t="str">
            <v>Instituto Costarricense de Turismo (ICT)</v>
          </cell>
          <cell r="EO9" t="str">
            <v>Educación Ambiental</v>
          </cell>
          <cell r="ES9" t="str">
            <v>Pasto arbolado</v>
          </cell>
          <cell r="EU9" t="str">
            <v>Aclarar o ampliar la información en la casilla de observaciones.</v>
          </cell>
          <cell r="EV9" t="str">
            <v>Aclarar o ampliar la información en la casilla de observaciones.</v>
          </cell>
          <cell r="EY9" t="str">
            <v>Ecología</v>
          </cell>
          <cell r="FA9" t="str">
            <v>Parque_Nacional</v>
          </cell>
          <cell r="FB9" t="str">
            <v>Lomas Barbudal_B07</v>
          </cell>
          <cell r="FC9" t="str">
            <v>Pirrís (ACOAPC)_CB07</v>
          </cell>
          <cell r="FD9" t="str">
            <v>Finca Sin Nombre_FE07</v>
          </cell>
          <cell r="FE9" t="str">
            <v>Palustrino Laguna Del Paraguas_H07</v>
          </cell>
          <cell r="FF9" t="str">
            <v>Parque Nacional Isla del Coco_HR 08</v>
          </cell>
          <cell r="FH9" t="str">
            <v>Marino Las Baulas De Guanacaste_P07</v>
          </cell>
          <cell r="FI9" t="str">
            <v>Río Macho_R07</v>
          </cell>
          <cell r="FJ9" t="str">
            <v>Peñas Blancas (mixto)_V07</v>
          </cell>
          <cell r="FK9" t="str">
            <v>La Selva_Z07</v>
          </cell>
        </row>
        <row r="10">
          <cell r="A10" t="str">
            <v>ACOPAC</v>
          </cell>
          <cell r="O10" t="str">
            <v>Goicoechea_108</v>
          </cell>
          <cell r="P10" t="str">
            <v>Poas_208</v>
          </cell>
          <cell r="Q10" t="str">
            <v>El_Guarco_308</v>
          </cell>
          <cell r="R10" t="str">
            <v>Flores_408</v>
          </cell>
          <cell r="S10" t="str">
            <v>Tilaran_508</v>
          </cell>
          <cell r="T10" t="str">
            <v>Coto_Brus_608</v>
          </cell>
          <cell r="V10" t="str">
            <v>08_Mata Redonda(Morenos)</v>
          </cell>
          <cell r="X10" t="str">
            <v>08_San Cristóbal (Norte)</v>
          </cell>
          <cell r="Y10" t="str">
            <v>08_San Antonio</v>
          </cell>
          <cell r="AN10" t="str">
            <v>08-Cajón</v>
          </cell>
          <cell r="AP10" t="str">
            <v>08-San Rafael</v>
          </cell>
          <cell r="AQ10" t="str">
            <v>08-Ángeles (Sur)</v>
          </cell>
          <cell r="AR10" t="str">
            <v>08-Bolívar (Ángeles)</v>
          </cell>
          <cell r="AT10" t="str">
            <v>08-Escobal</v>
          </cell>
          <cell r="AY10" t="str">
            <v>08-Tigra</v>
          </cell>
          <cell r="BE10" t="str">
            <v>08-Tierra Blanca</v>
          </cell>
          <cell r="BG10" t="str">
            <v>08-Río Azul</v>
          </cell>
          <cell r="BI10" t="str">
            <v>08-Tayutic (Platanillo)</v>
          </cell>
          <cell r="BO10" t="str">
            <v>08-Pará (San Luis)</v>
          </cell>
          <cell r="BY10" t="str">
            <v>08-Cabo Velas</v>
          </cell>
          <cell r="CH10" t="str">
            <v>08-Barranca</v>
          </cell>
          <cell r="CJ10" t="str">
            <v>08-Biolley</v>
          </cell>
          <cell r="CZ10" t="str">
            <v>Agosto</v>
          </cell>
          <cell r="DB10" t="str">
            <v>Rollos</v>
          </cell>
          <cell r="DD10" t="str">
            <v>TE</v>
          </cell>
          <cell r="DJ10" t="str">
            <v>Permisos de uso</v>
          </cell>
          <cell r="DN10" t="str">
            <v>Palmito Silvestre</v>
          </cell>
          <cell r="DO10" t="str">
            <v xml:space="preserve"> Caza Mayor</v>
          </cell>
          <cell r="DR10" t="str">
            <v>Aclarar o ampliar la información en la casilla de observaciones.</v>
          </cell>
          <cell r="DS10" t="str">
            <v xml:space="preserve">SP </v>
          </cell>
          <cell r="DT10" t="str">
            <v>Informes</v>
          </cell>
          <cell r="DU10" t="str">
            <v>Fideicomisos</v>
          </cell>
          <cell r="DV10" t="str">
            <v>Taller</v>
          </cell>
          <cell r="DX10" t="str">
            <v>Fiscalización (supervisión y control) posterior al Pago S.A.</v>
          </cell>
          <cell r="DY10" t="str">
            <v>Otro</v>
          </cell>
          <cell r="DZ10" t="str">
            <v>Fincas cinegéticas</v>
          </cell>
          <cell r="ED10" t="str">
            <v>Estaciones de investigación</v>
          </cell>
          <cell r="EE10" t="str">
            <v>Orquídeas y plantas</v>
          </cell>
          <cell r="EG10" t="str">
            <v>Educación ambiental</v>
          </cell>
          <cell r="EH10" t="str">
            <v>Plantas</v>
          </cell>
          <cell r="EI10" t="str">
            <v>Biodiversidad</v>
          </cell>
          <cell r="EJ10" t="str">
            <v>Vivo</v>
          </cell>
          <cell r="EK10" t="str">
            <v>Agrícola</v>
          </cell>
          <cell r="EL10" t="str">
            <v>Brasil</v>
          </cell>
          <cell r="EM10" t="str">
            <v>Drenaje de Humedales</v>
          </cell>
          <cell r="EN10" t="str">
            <v>Instituto de Desarrollo Agrario (IDA)</v>
          </cell>
          <cell r="EO10" t="str">
            <v>Servicio Profesional</v>
          </cell>
          <cell r="ES10" t="str">
            <v>Cultivos</v>
          </cell>
          <cell r="EY10" t="str">
            <v>Educación ambiental</v>
          </cell>
          <cell r="FA10" t="str">
            <v>Reserva_Forestal</v>
          </cell>
          <cell r="FB10" t="str">
            <v>Cerro Las Vueltas_B08</v>
          </cell>
          <cell r="FC10" t="str">
            <v>Santos (ACOAPC)_CB08</v>
          </cell>
          <cell r="FD10" t="str">
            <v>Finca Sin Nombre_FE08</v>
          </cell>
          <cell r="FE10" t="str">
            <v>Palustrino Corral De Piedra_H08</v>
          </cell>
          <cell r="FF10" t="str">
            <v>Manglar de Potrero Grande_HR 09</v>
          </cell>
          <cell r="FH10" t="str">
            <v>Guanacaste_P08</v>
          </cell>
          <cell r="FI10" t="str">
            <v>Pacuare – Matina_R08</v>
          </cell>
          <cell r="FJ10" t="str">
            <v>Tamarindo (Se incorporo al PN Las baulas)_V08</v>
          </cell>
          <cell r="FK10" t="str">
            <v>Río Tiribí_Z08</v>
          </cell>
        </row>
        <row r="11">
          <cell r="A11" t="str">
            <v>ACT</v>
          </cell>
          <cell r="O11" t="str">
            <v>Santa_Ana_109</v>
          </cell>
          <cell r="P11" t="str">
            <v>Orotina_209</v>
          </cell>
          <cell r="R11" t="str">
            <v>San_Pablo_409</v>
          </cell>
          <cell r="S11" t="str">
            <v>Nandayure_509</v>
          </cell>
          <cell r="T11" t="str">
            <v>Parrita_609</v>
          </cell>
          <cell r="V11" t="str">
            <v>09_Pavas</v>
          </cell>
          <cell r="X11" t="str">
            <v>09_Rosario</v>
          </cell>
          <cell r="Y11" t="str">
            <v>09_Chires</v>
          </cell>
          <cell r="AN11" t="str">
            <v>09-Barú</v>
          </cell>
          <cell r="AP11" t="str">
            <v>09-Santiago Este (Río 2do)</v>
          </cell>
          <cell r="AQ11" t="str">
            <v>09-Alfaro</v>
          </cell>
          <cell r="AY11" t="str">
            <v>09-Palmera</v>
          </cell>
          <cell r="BE11" t="str">
            <v>09-Dulce Nombre</v>
          </cell>
          <cell r="BI11" t="str">
            <v>09-Santa Rosa</v>
          </cell>
          <cell r="BY11" t="str">
            <v>09-Tamarindo</v>
          </cell>
          <cell r="CH11" t="str">
            <v>09-Monte Verde</v>
          </cell>
          <cell r="CJ11" t="str">
            <v>09-Brunka</v>
          </cell>
          <cell r="CZ11" t="str">
            <v>Setiembre</v>
          </cell>
          <cell r="DB11" t="str">
            <v>Bultos</v>
          </cell>
          <cell r="DJ11" t="str">
            <v>Publicaciones</v>
          </cell>
          <cell r="DN11" t="str">
            <v>Mano de Tigre</v>
          </cell>
          <cell r="DO11" t="str">
            <v xml:space="preserve"> NA</v>
          </cell>
          <cell r="DS11" t="str">
            <v xml:space="preserve">SV </v>
          </cell>
          <cell r="DT11" t="str">
            <v>Manuales técnicos</v>
          </cell>
          <cell r="DU11" t="str">
            <v>FUNDECOR</v>
          </cell>
          <cell r="DV11" t="str">
            <v>Giras  educativas generales</v>
          </cell>
          <cell r="DX11" t="str">
            <v>Procesos conciliatorios (propuestas, seguimiento y ejecución)</v>
          </cell>
          <cell r="DZ11" t="str">
            <v>Acuario.</v>
          </cell>
          <cell r="ED11" t="str">
            <v>Miradores</v>
          </cell>
          <cell r="EE11" t="str">
            <v>Vehículos de transporte</v>
          </cell>
          <cell r="EG11" t="str">
            <v>Finanzas</v>
          </cell>
          <cell r="EH11" t="str">
            <v>Aclarar o ampliar la información en la casilla de observaciones.</v>
          </cell>
          <cell r="EI11" t="str">
            <v>Convención Ramsar</v>
          </cell>
          <cell r="EJ11" t="str">
            <v>Aclarar o ampliar la información en la casilla de observaciones.</v>
          </cell>
          <cell r="EK11" t="str">
            <v>NA</v>
          </cell>
          <cell r="EL11" t="str">
            <v>Canadá</v>
          </cell>
          <cell r="EM11" t="str">
            <v>Explotación de tajos o ríos, minería</v>
          </cell>
          <cell r="EN11" t="str">
            <v>Ministerio de Agricultura y Ganadería (MAG)</v>
          </cell>
          <cell r="EO11" t="str">
            <v>Aclarar o ampliar la información en la casilla de observaciones.</v>
          </cell>
          <cell r="ES11" t="str">
            <v>Yolillal</v>
          </cell>
          <cell r="EY11" t="str">
            <v>Finanzas</v>
          </cell>
          <cell r="FA11" t="str">
            <v>Refugio_de_Fauna_Silvestre</v>
          </cell>
          <cell r="FC11" t="str">
            <v>Playa Hermosa (ACOAPC)_CB09</v>
          </cell>
          <cell r="FD11" t="str">
            <v>Finca Los Naranjos_FE09</v>
          </cell>
          <cell r="FE11" t="str">
            <v>Lacustrino Bonilla Bonillita_H09</v>
          </cell>
          <cell r="FF11" t="str">
            <v xml:space="preserve">Laguna Repingue_HR 10 </v>
          </cell>
          <cell r="FH11" t="str">
            <v>Rincón De La Vieja_P09</v>
          </cell>
          <cell r="FI11" t="str">
            <v>Zona De Emergencia Volcán Arenal_R09</v>
          </cell>
          <cell r="FJ11" t="str">
            <v>Bosque Nacional Diría (Cambio a PN)_V09</v>
          </cell>
          <cell r="FK11" t="str">
            <v>Cerros De Turrubares_Z09</v>
          </cell>
        </row>
        <row r="12">
          <cell r="A12" t="str">
            <v>ACTO</v>
          </cell>
          <cell r="O12" t="str">
            <v>Alajuelita_110</v>
          </cell>
          <cell r="P12" t="str">
            <v>San_Carlos_210</v>
          </cell>
          <cell r="R12" t="str">
            <v>Sarapiqui_410</v>
          </cell>
          <cell r="S12" t="str">
            <v>La_Cruz_510</v>
          </cell>
          <cell r="T12" t="str">
            <v>Corredores_610</v>
          </cell>
          <cell r="V12" t="str">
            <v>10_Hatillo</v>
          </cell>
          <cell r="X12" t="str">
            <v>10_Damas (Fátima)</v>
          </cell>
          <cell r="AN12" t="str">
            <v>10-Río Nuevo</v>
          </cell>
          <cell r="AP12" t="str">
            <v>10-Desamparados</v>
          </cell>
          <cell r="AQ12" t="str">
            <v>10-Volio</v>
          </cell>
          <cell r="AY12" t="str">
            <v>10-Venado</v>
          </cell>
          <cell r="BE12" t="str">
            <v>10-Llano Grande</v>
          </cell>
          <cell r="BI12" t="str">
            <v>10-Tres Equis</v>
          </cell>
          <cell r="CH12" t="str">
            <v>10-Isla del Coco</v>
          </cell>
          <cell r="CZ12" t="str">
            <v>Octubre</v>
          </cell>
          <cell r="DB12" t="str">
            <v>Sacos</v>
          </cell>
          <cell r="DJ12" t="str">
            <v>Amarizaje</v>
          </cell>
          <cell r="DN12" t="str">
            <v>Suita</v>
          </cell>
          <cell r="DO12" t="str">
            <v>NA</v>
          </cell>
          <cell r="DS12" t="str">
            <v xml:space="preserve">SV </v>
          </cell>
          <cell r="DT12" t="str">
            <v>Mapas</v>
          </cell>
          <cell r="DU12" t="str">
            <v xml:space="preserve">Moore </v>
          </cell>
          <cell r="DV12" t="str">
            <v>Exhibiciones</v>
          </cell>
          <cell r="DX12" t="str">
            <v>Supervisión y control Planes de Manejo Forestal</v>
          </cell>
          <cell r="DZ12" t="str">
            <v>Serpentario.</v>
          </cell>
          <cell r="ED12" t="str">
            <v>Casetas de información</v>
          </cell>
          <cell r="EE12" t="str">
            <v>Mamíferos</v>
          </cell>
          <cell r="EG12" t="str">
            <v>Forestal</v>
          </cell>
          <cell r="EI12" t="str">
            <v>Código de Minería</v>
          </cell>
          <cell r="EK12" t="str">
            <v>Cabalgata</v>
          </cell>
          <cell r="EL12" t="str">
            <v>Colombia</v>
          </cell>
          <cell r="EM12" t="str">
            <v xml:space="preserve">Contaminación </v>
          </cell>
          <cell r="EN12" t="str">
            <v>Ministerio de Educación Pública (MEP)</v>
          </cell>
          <cell r="ES12" t="str">
            <v>Sabanas naturales</v>
          </cell>
          <cell r="EY12" t="str">
            <v>Forestal</v>
          </cell>
          <cell r="FA12" t="str">
            <v>Zona_Protectora</v>
          </cell>
          <cell r="FC12" t="str">
            <v>Pájaro Campana (ACOAPC) (ACA-T)_CB10</v>
          </cell>
          <cell r="FE12" t="str">
            <v>Río Cañas_H10</v>
          </cell>
          <cell r="FF12" t="str">
            <v>Cuenca Embalse Arenal _HR 11</v>
          </cell>
          <cell r="FH12" t="str">
            <v>Santa Rosa_P10</v>
          </cell>
          <cell r="FI12" t="str">
            <v>La Cureña ( derogado )_R10</v>
          </cell>
          <cell r="FJ12" t="str">
            <v>Bosque Alegre (mixto)_V10</v>
          </cell>
          <cell r="FK12" t="str">
            <v>Río Navarro y Río Sombrero_Z10</v>
          </cell>
        </row>
        <row r="13">
          <cell r="A13" t="str">
            <v>ACMIC</v>
          </cell>
          <cell r="O13" t="str">
            <v>Vazquez_C_111</v>
          </cell>
          <cell r="P13" t="str">
            <v>Alfaro_Ruiz_211</v>
          </cell>
          <cell r="S13" t="str">
            <v>Hojancha_511</v>
          </cell>
          <cell r="T13" t="str">
            <v>Garabito_611</v>
          </cell>
          <cell r="V13" t="str">
            <v>11_San Sebastían</v>
          </cell>
          <cell r="X13" t="str">
            <v>11_San Rafael (abajo)</v>
          </cell>
          <cell r="AN13" t="str">
            <v>11-Páramo</v>
          </cell>
          <cell r="AP13" t="str">
            <v>11-Turrúcares</v>
          </cell>
          <cell r="AQ13" t="str">
            <v>11-Concepción</v>
          </cell>
          <cell r="AY13" t="str">
            <v>11-Cutris (Boca de Arena)</v>
          </cell>
          <cell r="BE13" t="str">
            <v>11-Quebradilla</v>
          </cell>
          <cell r="BI13" t="str">
            <v>11-La Isabel</v>
          </cell>
          <cell r="CH13" t="str">
            <v>11-Cóbano</v>
          </cell>
          <cell r="CZ13" t="str">
            <v>Noviembre</v>
          </cell>
          <cell r="DB13" t="str">
            <v>Pacas</v>
          </cell>
          <cell r="DJ13" t="str">
            <v>Licencias</v>
          </cell>
          <cell r="DN13" t="str">
            <v>Troncos muertos de helecho</v>
          </cell>
          <cell r="DO13" t="str">
            <v>Pesca para nacionales dentro del ASP</v>
          </cell>
          <cell r="DS13" t="str">
            <v xml:space="preserve">SV </v>
          </cell>
          <cell r="DT13" t="str">
            <v>Revistas</v>
          </cell>
          <cell r="DU13" t="str">
            <v>Aclarar o ampliar la información en la casilla de observaciones.</v>
          </cell>
          <cell r="DV13" t="str">
            <v>Concursos en general</v>
          </cell>
          <cell r="DX13" t="str">
            <v>Supervisión y control Inventarios Forestales</v>
          </cell>
          <cell r="DZ13" t="str">
            <v>Ranario</v>
          </cell>
          <cell r="ED13" t="str">
            <v>Casetas cobro</v>
          </cell>
          <cell r="EE13" t="str">
            <v>Anfibios</v>
          </cell>
          <cell r="EG13" t="str">
            <v>Genero</v>
          </cell>
          <cell r="EI13" t="str">
            <v>Convención CITIES</v>
          </cell>
          <cell r="EK13" t="str">
            <v>Ecoturismo</v>
          </cell>
          <cell r="EL13" t="str">
            <v>Costa rica</v>
          </cell>
          <cell r="EM13" t="str">
            <v>Caza ilegal mayor o menor</v>
          </cell>
          <cell r="EN13" t="str">
            <v>Ministerio de Gobernación</v>
          </cell>
          <cell r="ES13" t="str">
            <v>Humedal</v>
          </cell>
          <cell r="EY13" t="str">
            <v>Genero</v>
          </cell>
          <cell r="FA13" t="str">
            <v>Fuera_ASP</v>
          </cell>
          <cell r="FC13" t="str">
            <v>Paso de las Lapas (ACOAPC)_CB11</v>
          </cell>
          <cell r="FE13" t="str">
            <v>Laguna Madrigal_H11</v>
          </cell>
          <cell r="FF13" t="str">
            <v>Turberas de Talamanca_</v>
          </cell>
          <cell r="FH13" t="str">
            <v>Tortuguero_P11</v>
          </cell>
          <cell r="FI13" t="str">
            <v>Cerro El Jardín( derogado )_R11</v>
          </cell>
          <cell r="FJ13" t="str">
            <v>Laguna Las Camelias  ( estatal )_V11</v>
          </cell>
          <cell r="FK13" t="str">
            <v>Cerro la Cangreja ( Cambio a PN )_Z11</v>
          </cell>
        </row>
        <row r="14">
          <cell r="O14" t="str">
            <v>Acosta_112</v>
          </cell>
          <cell r="P14" t="str">
            <v>Valverde_V_212</v>
          </cell>
          <cell r="X14" t="str">
            <v>12_Gravilias</v>
          </cell>
          <cell r="AP14" t="str">
            <v>12-Tambor o Santa Ana</v>
          </cell>
          <cell r="AQ14" t="str">
            <v>12-Zapotal</v>
          </cell>
          <cell r="AY14" t="str">
            <v>12-Monterrey (Sto. Domingo)</v>
          </cell>
          <cell r="BI14" t="str">
            <v>12-El Chirrípo</v>
          </cell>
          <cell r="CH14" t="str">
            <v>12-Chacarita</v>
          </cell>
          <cell r="CZ14" t="str">
            <v>Diciembre</v>
          </cell>
          <cell r="DB14" t="str">
            <v>Gramos</v>
          </cell>
          <cell r="DJ14" t="str">
            <v>Pernisos de Exportación</v>
          </cell>
          <cell r="DN14" t="str">
            <v>Bambú Silvestre</v>
          </cell>
          <cell r="DO14" t="str">
            <v xml:space="preserve"> Pesca para turistas dentro del ASP.</v>
          </cell>
          <cell r="DS14" t="str">
            <v xml:space="preserve">SV </v>
          </cell>
          <cell r="DT14" t="str">
            <v>Tesis</v>
          </cell>
          <cell r="DV14" t="str">
            <v>Seguimiento a proyectos Ambientales en comunidades o Centros Educativos</v>
          </cell>
          <cell r="DX14" t="str">
            <v>Supervisión y control Certificados de Origen ( SAF, PF )</v>
          </cell>
          <cell r="DZ14" t="str">
            <v>Aclarar o ampliar la información en la casilla de observaciones.</v>
          </cell>
          <cell r="ED14" t="str">
            <v>Comedores</v>
          </cell>
          <cell r="EE14" t="str">
            <v>Huevos de tortuga</v>
          </cell>
          <cell r="EG14" t="str">
            <v>Geografía</v>
          </cell>
          <cell r="EI14" t="str">
            <v>Arqueología</v>
          </cell>
          <cell r="EK14" t="str">
            <v>Parqueo   Para incluir</v>
          </cell>
          <cell r="EL14" t="str">
            <v>Cuba</v>
          </cell>
          <cell r="EM14" t="str">
            <v xml:space="preserve">Pesca ilegal </v>
          </cell>
          <cell r="EN14" t="str">
            <v>Ministerio de Justicia y Gracia</v>
          </cell>
          <cell r="ES14" t="str">
            <v>Marillal</v>
          </cell>
          <cell r="EY14" t="str">
            <v>Geografía</v>
          </cell>
          <cell r="FA14" t="str">
            <v>Otras_ASP</v>
          </cell>
          <cell r="FC14" t="str">
            <v>OSREO (ACOAPC)_CB12</v>
          </cell>
          <cell r="FE14" t="str">
            <v>Marino De Playa Blanca_H12</v>
          </cell>
          <cell r="FH14" t="str">
            <v>Corcovado_P12</v>
          </cell>
          <cell r="FJ14" t="str">
            <v>Mata Redonda  ( estatal )_V12</v>
          </cell>
          <cell r="FK14" t="str">
            <v>Río Grande_Z12</v>
          </cell>
        </row>
        <row r="15">
          <cell r="O15" t="str">
            <v>Tibas_113</v>
          </cell>
          <cell r="P15" t="str">
            <v>Upala_213</v>
          </cell>
          <cell r="X15" t="str">
            <v>13_Los Guidos</v>
          </cell>
          <cell r="AQ15" t="str">
            <v>13-Peñas Blancas (San Isid)</v>
          </cell>
          <cell r="AY15" t="str">
            <v>13-Pocosol</v>
          </cell>
          <cell r="CH15" t="str">
            <v>13-Chira</v>
          </cell>
          <cell r="DB15" t="str">
            <v>Piezas</v>
          </cell>
          <cell r="DJ15" t="str">
            <v>Concesión de Servcios</v>
          </cell>
          <cell r="DN15" t="str">
            <v>Raicilla</v>
          </cell>
          <cell r="DO15" t="str">
            <v>Pesca menor de edad.</v>
          </cell>
          <cell r="DS15" t="str">
            <v xml:space="preserve">SS </v>
          </cell>
          <cell r="DT15" t="str">
            <v>Calendarios – agendas</v>
          </cell>
          <cell r="DV15" t="str">
            <v>Atención de grupos organizados en ASP  Se propone eliminar</v>
          </cell>
          <cell r="DX15" t="str">
            <v>Supervisión y control PP</v>
          </cell>
          <cell r="ED15" t="str">
            <v>Baños</v>
          </cell>
          <cell r="EE15" t="str">
            <v>Sacos de lana</v>
          </cell>
          <cell r="EG15" t="str">
            <v>Geología</v>
          </cell>
          <cell r="EI15" t="str">
            <v>Ley de Pesca</v>
          </cell>
          <cell r="EK15" t="str">
            <v>Aclarar o ampliar la información en la casilla de observaciones.</v>
          </cell>
          <cell r="EL15" t="str">
            <v>Chile</v>
          </cell>
          <cell r="EM15" t="str">
            <v>Extracción ilegal de flora</v>
          </cell>
          <cell r="EN15" t="str">
            <v>Ministerio de la Presidencia</v>
          </cell>
          <cell r="ES15" t="str">
            <v>Helechal</v>
          </cell>
          <cell r="EY15" t="str">
            <v>Geología</v>
          </cell>
          <cell r="FC15" t="str">
            <v>Fuentes de Vida (ACLA-P)_CB13</v>
          </cell>
          <cell r="FE15" t="str">
            <v>Nacional Cariari_H13</v>
          </cell>
          <cell r="FH15" t="str">
            <v>Piedras Blancas_P13</v>
          </cell>
          <cell r="FJ15" t="str">
            <v>Fernando Castro Cervantes (mixto)_V13</v>
          </cell>
          <cell r="FK15" t="str">
            <v>Cerro Nara_Z13</v>
          </cell>
        </row>
        <row r="16">
          <cell r="O16" t="str">
            <v xml:space="preserve"> Moravia_114</v>
          </cell>
          <cell r="P16" t="str">
            <v>Los_Chiles_214</v>
          </cell>
          <cell r="CH16" t="str">
            <v>14-Acapulco</v>
          </cell>
          <cell r="DB16" t="str">
            <v>Aclarar o ampliar la información en la casilla de observaciones.</v>
          </cell>
          <cell r="DJ16" t="str">
            <v>Recaudación " Timbre ProParques naciuonales"</v>
          </cell>
          <cell r="DN16" t="str">
            <v>Aclarar o ampliar la información en la casilla de observaciones.</v>
          </cell>
          <cell r="DS16" t="str">
            <v xml:space="preserve">SS </v>
          </cell>
          <cell r="DT16" t="str">
            <v>Juegos educativos ambientales</v>
          </cell>
          <cell r="DV16" t="str">
            <v>Reuniones de coordinación y seguimiento en gestión ambiental</v>
          </cell>
          <cell r="DX16" t="str">
            <v>Supervisión y control permisos de uso</v>
          </cell>
          <cell r="ED16" t="str">
            <v>Duchas “abiertas”</v>
          </cell>
          <cell r="EE16" t="str">
            <v>Carey</v>
          </cell>
          <cell r="EG16" t="str">
            <v>Legal</v>
          </cell>
          <cell r="EI16" t="str">
            <v>Aclarar o ampliar la información en la casilla de observaciones.</v>
          </cell>
          <cell r="EL16" t="str">
            <v>El salvador</v>
          </cell>
          <cell r="EM16" t="str">
            <v>Extracción ilegal de fauna</v>
          </cell>
          <cell r="EN16" t="str">
            <v>Ministerio de Obras Públicas y Transportes (MOPT)</v>
          </cell>
          <cell r="ES16" t="str">
            <v>Aclarar o ampliar la información en la casilla de observaciones.</v>
          </cell>
          <cell r="EY16" t="str">
            <v>Legal</v>
          </cell>
          <cell r="FC16" t="str">
            <v>Fila Langusiana (ACLA-P)_CB14</v>
          </cell>
          <cell r="FE16" t="str">
            <v>Manglar ( Fuera de ASP )_H14</v>
          </cell>
          <cell r="FH16" t="str">
            <v>Marino Ballena_P14</v>
          </cell>
          <cell r="FJ16" t="str">
            <v>Corredor Fronterizo  ( estatal )_V14</v>
          </cell>
          <cell r="FK16" t="str">
            <v>El Chayote_Z14</v>
          </cell>
        </row>
        <row r="17">
          <cell r="O17" t="str">
            <v>Montes_Oca_115</v>
          </cell>
          <cell r="P17" t="str">
            <v>Guatuso_215</v>
          </cell>
          <cell r="CH17" t="str">
            <v>15-El Roble</v>
          </cell>
          <cell r="DJ17" t="str">
            <v>Pago por Daño Ambniental</v>
          </cell>
          <cell r="DS17" t="str">
            <v xml:space="preserve">SS </v>
          </cell>
          <cell r="DT17" t="str">
            <v>Carpetas</v>
          </cell>
          <cell r="DV17" t="str">
            <v>Campañas Educativas y de divulgación (radio, TV, prensa escrita)</v>
          </cell>
          <cell r="DX17" t="str">
            <v>Valoración del daño ambiental</v>
          </cell>
          <cell r="ED17" t="str">
            <v>Servicios sanitarios</v>
          </cell>
          <cell r="EE17" t="str">
            <v>Reptiles</v>
          </cell>
          <cell r="EG17" t="str">
            <v>Mercadeo</v>
          </cell>
          <cell r="EL17" t="str">
            <v>España</v>
          </cell>
          <cell r="EM17" t="str">
            <v>Tenencia ilegal de fauna</v>
          </cell>
          <cell r="EN17" t="str">
            <v>Ministerio de Salud (MS)</v>
          </cell>
          <cell r="EY17" t="str">
            <v>Mercadeo</v>
          </cell>
          <cell r="FC17" t="str">
            <v>Río Cañas (ACLA-P)_CB15</v>
          </cell>
          <cell r="FE17" t="str">
            <v>Estero De Puntarenas y Manglares Asociados_H15</v>
          </cell>
          <cell r="FH17" t="str">
            <v>Manuel Antonio_P15</v>
          </cell>
          <cell r="FJ17" t="str">
            <v>Limoncito (mixto)_V15</v>
          </cell>
          <cell r="FK17" t="str">
            <v>Cuenca Río Tuis_Z15</v>
          </cell>
        </row>
        <row r="18">
          <cell r="O18" t="str">
            <v>Turrubares_116</v>
          </cell>
          <cell r="CH18" t="str">
            <v>16-Arancibia</v>
          </cell>
          <cell r="DJ18" t="str">
            <v>Convenios</v>
          </cell>
          <cell r="DS18" t="str">
            <v xml:space="preserve">SS </v>
          </cell>
          <cell r="DT18" t="str">
            <v>Series librillos educativos</v>
          </cell>
          <cell r="DV18" t="str">
            <v>Asesoramiento y coordinación con Municipalidades</v>
          </cell>
          <cell r="DX18" t="str">
            <v>Orería</v>
          </cell>
          <cell r="ED18" t="str">
            <v>Letrinas</v>
          </cell>
          <cell r="EE18" t="str">
            <v>Pieles</v>
          </cell>
          <cell r="EG18" t="str">
            <v>Meteorología</v>
          </cell>
          <cell r="EL18" t="str">
            <v>Estados unidos</v>
          </cell>
          <cell r="EM18" t="str">
            <v>Comercio de fauna o flora silvestre</v>
          </cell>
          <cell r="EN18" t="str">
            <v>Ministerio de Seguridad Pública ( MSP)</v>
          </cell>
          <cell r="EY18" t="str">
            <v>Meteorología</v>
          </cell>
          <cell r="FC18" t="str">
            <v>Alexander Skutch (ACLA-P)_CB16</v>
          </cell>
          <cell r="FH18" t="str">
            <v>Cahuita_P16</v>
          </cell>
          <cell r="FJ18" t="str">
            <v>Finca Hacienda La Avellana (privado)_V16</v>
          </cell>
          <cell r="FK18" t="str">
            <v>Tivives_Z16</v>
          </cell>
        </row>
        <row r="19">
          <cell r="O19" t="str">
            <v>Dota_117</v>
          </cell>
          <cell r="DJ19" t="str">
            <v>Otros Ingresos</v>
          </cell>
          <cell r="DS19" t="str">
            <v xml:space="preserve">SS </v>
          </cell>
          <cell r="DT19" t="str">
            <v xml:space="preserve">Guías </v>
          </cell>
          <cell r="DV19" t="str">
            <v>Elaboración de exhibiciones temporales  Se propone eliminar</v>
          </cell>
          <cell r="DX19" t="str">
            <v>Prevención y control de Incendios</v>
          </cell>
          <cell r="ED19" t="str">
            <v>Ranchos almuerzo</v>
          </cell>
          <cell r="EE19" t="str">
            <v>Herramientas</v>
          </cell>
          <cell r="EG19" t="str">
            <v>Proyectos</v>
          </cell>
          <cell r="EL19" t="str">
            <v>Finlandia</v>
          </cell>
          <cell r="EM19" t="str">
            <v>Comercio de fauna o flora silvestre de CITIES</v>
          </cell>
          <cell r="EN19" t="str">
            <v>Ministerio Público</v>
          </cell>
          <cell r="EY19" t="str">
            <v>Proyectos</v>
          </cell>
          <cell r="FC19" t="str">
            <v>El Quetzal-Tres Colinas (ACLA-P)_CB17</v>
          </cell>
          <cell r="FH19" t="str">
            <v>Chirrípo_P17</v>
          </cell>
          <cell r="FJ19" t="str">
            <v>La Marta (privado) _V17</v>
          </cell>
          <cell r="FK19" t="str">
            <v>Acuíferos Guácimo y Pococí_Z17</v>
          </cell>
        </row>
        <row r="20">
          <cell r="O20" t="str">
            <v>Curridabat_118</v>
          </cell>
          <cell r="DS20" t="str">
            <v xml:space="preserve">SS </v>
          </cell>
          <cell r="DT20" t="str">
            <v>Videos</v>
          </cell>
          <cell r="DV20" t="str">
            <v>Intercambio de experiencias con funcionarios y sociedad civil</v>
          </cell>
          <cell r="DX20" t="str">
            <v>Permisos de acceso. Criterio Técnico CONAGEBIO</v>
          </cell>
          <cell r="ED20" t="str">
            <v>Refugios</v>
          </cell>
          <cell r="EE20" t="str">
            <v>Maquinaria</v>
          </cell>
          <cell r="EG20" t="str">
            <v>Recursos humanos</v>
          </cell>
          <cell r="EL20" t="str">
            <v>Francia</v>
          </cell>
          <cell r="EM20" t="str">
            <v>Invasión a terrenos estatales</v>
          </cell>
          <cell r="EN20" t="str">
            <v>Organismo de Investigación Judicial ( O.I.J )</v>
          </cell>
          <cell r="EY20" t="str">
            <v>Recursos humanos</v>
          </cell>
          <cell r="FC20" t="str">
            <v>Moín-Tortuguero (ACLA-C)_CB18</v>
          </cell>
          <cell r="FH20" t="str">
            <v>Internacional La Amistad_P18</v>
          </cell>
          <cell r="FJ20" t="str">
            <v>Punta Leona (privado)_V18</v>
          </cell>
          <cell r="FK20" t="str">
            <v>Arenal – Monteverde_Z18</v>
          </cell>
        </row>
        <row r="21">
          <cell r="O21" t="str">
            <v>Perez_Zeledon_119</v>
          </cell>
          <cell r="DS21" t="str">
            <v>SS Aclarar o ampliar la información en la casilla de observaciones.</v>
          </cell>
          <cell r="DT21" t="str">
            <v>Cuadernillos Educativos</v>
          </cell>
          <cell r="DV21" t="str">
            <v>Celebraciones especiales</v>
          </cell>
          <cell r="DX21" t="str">
            <v>Asistencia juicios declaraciones y similares</v>
          </cell>
          <cell r="ED21" t="str">
            <v>Anfiteatros</v>
          </cell>
          <cell r="EE21" t="str">
            <v>Corales</v>
          </cell>
          <cell r="EG21" t="str">
            <v>Sistemas de información</v>
          </cell>
          <cell r="EL21" t="str">
            <v>Guatemala</v>
          </cell>
          <cell r="EM21" t="str">
            <v>Invasión a zonas de protección</v>
          </cell>
          <cell r="EN21" t="str">
            <v>Policía de Transito</v>
          </cell>
          <cell r="EY21" t="str">
            <v>Sistemas de información</v>
          </cell>
          <cell r="FC21" t="str">
            <v>Talamanca-Caribe (ACLA-C)_CB19</v>
          </cell>
          <cell r="FH21" t="str">
            <v>Barbilla_P19</v>
          </cell>
          <cell r="FJ21" t="str">
            <v>Finantica (privado) ( derogado )_V19</v>
          </cell>
          <cell r="FK21" t="str">
            <v>Tenorio_Z19</v>
          </cell>
        </row>
        <row r="22">
          <cell r="O22" t="str">
            <v>Leon_Cortes_120</v>
          </cell>
          <cell r="DS22" t="str">
            <v xml:space="preserve">SM </v>
          </cell>
          <cell r="DT22" t="str">
            <v>Juegos Educativos</v>
          </cell>
          <cell r="DV22" t="str">
            <v>Campañas de limpieza</v>
          </cell>
          <cell r="DX22" t="str">
            <v>Asistencia  inspecciones oculares con jueces o agentes</v>
          </cell>
          <cell r="ED22" t="str">
            <v>Sala exhibición</v>
          </cell>
          <cell r="EE22" t="str">
            <v>Carne</v>
          </cell>
          <cell r="EG22" t="str">
            <v>Computación</v>
          </cell>
          <cell r="EL22" t="str">
            <v>Holanda</v>
          </cell>
          <cell r="EM22" t="str">
            <v>Incendios forestales</v>
          </cell>
          <cell r="EN22" t="str">
            <v>UNA</v>
          </cell>
          <cell r="EY22" t="str">
            <v>Computación</v>
          </cell>
          <cell r="FC22" t="str">
            <v>Volcánica Central-Talamanca (ACCVC) (ACLA-C)_CB20</v>
          </cell>
          <cell r="FH22" t="str">
            <v>Isla Del Coco_P20</v>
          </cell>
          <cell r="FJ22" t="str">
            <v>Camaronal (mixto)_V20</v>
          </cell>
          <cell r="FK22" t="str">
            <v>Miravalles_Z20</v>
          </cell>
        </row>
        <row r="23">
          <cell r="DS23" t="str">
            <v xml:space="preserve">SM </v>
          </cell>
          <cell r="DT23" t="str">
            <v>Guías interpretativos</v>
          </cell>
          <cell r="DV23" t="str">
            <v>Caminata guiada a las ASP o corredor biológico</v>
          </cell>
          <cell r="DX23" t="str">
            <v>Supervisión de estudios de impacto ambiental</v>
          </cell>
          <cell r="ED23" t="str">
            <v>Muelles</v>
          </cell>
          <cell r="EE23" t="str">
            <v>Peces</v>
          </cell>
          <cell r="EG23" t="str">
            <v>Turismo</v>
          </cell>
          <cell r="EL23" t="str">
            <v>Honduras</v>
          </cell>
          <cell r="EM23" t="str">
            <v>Transporte de flora y fauna</v>
          </cell>
          <cell r="EN23" t="str">
            <v>UCR</v>
          </cell>
          <cell r="EY23" t="str">
            <v>Turismo</v>
          </cell>
          <cell r="FC23" t="str">
            <v>Cordillera a Cordillera (ACLA-C)_CB21</v>
          </cell>
          <cell r="FH23" t="str">
            <v>Palo Verde_P21</v>
          </cell>
          <cell r="FJ23" t="str">
            <v>Iguanita  ( estatal )_V21</v>
          </cell>
          <cell r="FK23" t="str">
            <v>Tortuguero_Z21</v>
          </cell>
        </row>
        <row r="24">
          <cell r="DS24" t="str">
            <v>SM Aclarar o ampliar la información en la casilla de observaciones.</v>
          </cell>
          <cell r="DT24" t="str">
            <v>Aclarar o ampliar la información en la casilla de observaciones.</v>
          </cell>
          <cell r="DV24" t="str">
            <v>Laboratorios con sociedad civil</v>
          </cell>
          <cell r="DX24" t="str">
            <v>Supervisión de fuentes de contaminación ( vertidos )</v>
          </cell>
          <cell r="ED24" t="str">
            <v>Corrales</v>
          </cell>
          <cell r="EE24" t="str">
            <v xml:space="preserve"> Artes de Pesca</v>
          </cell>
          <cell r="EG24" t="str">
            <v>Administración empresas</v>
          </cell>
          <cell r="EL24" t="str">
            <v>Irak</v>
          </cell>
          <cell r="EM24" t="str">
            <v>Eliminación de sotobosque</v>
          </cell>
          <cell r="EN24" t="str">
            <v>Instituto Tecnológico</v>
          </cell>
          <cell r="EY24" t="str">
            <v>Administración empresas</v>
          </cell>
          <cell r="FC24" t="str">
            <v>Morocochas (ACG)_CB22</v>
          </cell>
          <cell r="FH24" t="str">
            <v>Volcán Tenorio_P22</v>
          </cell>
          <cell r="FJ24" t="str">
            <v>Dr. Archie Carr  ( estatal )_V22</v>
          </cell>
          <cell r="FK24" t="str">
            <v>Cuenca Del Río Banano_Z22</v>
          </cell>
        </row>
        <row r="25">
          <cell r="DV25" t="str">
            <v>Sesiones de Planificación y evaluación</v>
          </cell>
          <cell r="DX25" t="str">
            <v>Seguimiento a denuncias en los tribunales</v>
          </cell>
          <cell r="ED25" t="str">
            <v>Establos</v>
          </cell>
          <cell r="EE25" t="str">
            <v>Aclarar o ampliar la información en la casilla de observaciones.</v>
          </cell>
          <cell r="EG25" t="str">
            <v>Incendios forestales</v>
          </cell>
          <cell r="EL25" t="str">
            <v>Irán</v>
          </cell>
          <cell r="EM25" t="str">
            <v>Introducción especies exóticas</v>
          </cell>
          <cell r="EN25" t="str">
            <v>UNED</v>
          </cell>
          <cell r="EY25" t="str">
            <v>Incendios forestales</v>
          </cell>
          <cell r="FC25" t="str">
            <v>Rincón Rain Forest (ACG)_CB23</v>
          </cell>
          <cell r="FH25" t="str">
            <v>Volcán Irazú_P23</v>
          </cell>
          <cell r="FJ25" t="str">
            <v>Costa Esmeralda (privado)_V23</v>
          </cell>
          <cell r="FK25" t="str">
            <v>Río Toro_Z23</v>
          </cell>
        </row>
        <row r="26">
          <cell r="DV26" t="str">
            <v>Campañas de siembra de árboles</v>
          </cell>
          <cell r="DX26" t="str">
            <v>Notificaciones</v>
          </cell>
          <cell r="ED26" t="str">
            <v>Museo</v>
          </cell>
          <cell r="EG26" t="str">
            <v>Salud</v>
          </cell>
          <cell r="EL26" t="str">
            <v>Israel</v>
          </cell>
          <cell r="EM26" t="str">
            <v>Relleno de humedales</v>
          </cell>
          <cell r="EN26" t="str">
            <v>Universidades privadas</v>
          </cell>
          <cell r="EY26" t="str">
            <v>Salud</v>
          </cell>
          <cell r="FC26" t="str">
            <v>Rincón Cacao (ACG)_CB24</v>
          </cell>
          <cell r="FH26" t="str">
            <v>Tapantí Macizo Cerro de la Muerte_P24</v>
          </cell>
          <cell r="FJ26" t="str">
            <v>Estica Ltda. (privado) (derogado)_V24</v>
          </cell>
          <cell r="FK26" t="str">
            <v>Quitirrisí_Z24</v>
          </cell>
        </row>
        <row r="27">
          <cell r="DV27" t="str">
            <v>Seguimiento a los procesos de educación ambiental con funcionarios</v>
          </cell>
          <cell r="DX27" t="str">
            <v>Inspecciones realizadas para la aprobación de planes de manejo forestal</v>
          </cell>
          <cell r="ED27" t="str">
            <v>Estacionamiento</v>
          </cell>
          <cell r="EG27" t="str">
            <v>Manejo  RN</v>
          </cell>
          <cell r="EL27" t="str">
            <v>Italia</v>
          </cell>
          <cell r="EM27" t="str">
            <v>Corta manglar</v>
          </cell>
          <cell r="EN27" t="str">
            <v>Organizaciones locales</v>
          </cell>
          <cell r="EY27" t="str">
            <v>Manejo  RN</v>
          </cell>
          <cell r="FC27" t="str">
            <v>Cobri Surac (ACCVC)_CB25</v>
          </cell>
          <cell r="FH27" t="str">
            <v>Carara_P25</v>
          </cell>
          <cell r="FJ27" t="str">
            <v>Bahía Junquillal  ( estatal )_V25</v>
          </cell>
          <cell r="FK27" t="str">
            <v>Península De Nicoya_Z25</v>
          </cell>
        </row>
        <row r="28">
          <cell r="DV28" t="str">
            <v>Charla y caminata guiada</v>
          </cell>
          <cell r="DX28" t="str">
            <v>Inspecciones realizadas para la aprobación de inventarios forestales</v>
          </cell>
          <cell r="ED28" t="str">
            <v>Alcantarillas</v>
          </cell>
          <cell r="EG28" t="str">
            <v>Secretaria</v>
          </cell>
          <cell r="EL28" t="str">
            <v>Japón</v>
          </cell>
          <cell r="EM28" t="str">
            <v>Orería</v>
          </cell>
          <cell r="EN28" t="str">
            <v>Individual</v>
          </cell>
          <cell r="EY28" t="str">
            <v>Secretaria</v>
          </cell>
          <cell r="FC28" t="str">
            <v>Montes del Aguacate (ACCVC)_CB26</v>
          </cell>
          <cell r="FH28" t="str">
            <v>La Cangreja_P26</v>
          </cell>
          <cell r="FJ28" t="str">
            <v>Cacyra (privado)_V26</v>
          </cell>
          <cell r="FK28" t="str">
            <v>Monte Alto_Z26</v>
          </cell>
        </row>
        <row r="29">
          <cell r="DV29" t="str">
            <v>Elaboración de material educativo y divulgativo</v>
          </cell>
          <cell r="DX29" t="str">
            <v>Inspecciones realizadas para la aprobación de certificados de origen</v>
          </cell>
          <cell r="ED29" t="str">
            <v>Acueductos</v>
          </cell>
          <cell r="EG29" t="str">
            <v>Planificacion</v>
          </cell>
          <cell r="EL29" t="str">
            <v>México</v>
          </cell>
          <cell r="EM29" t="str">
            <v xml:space="preserve">Hallazgos </v>
          </cell>
          <cell r="EN29" t="str">
            <v>ASVO</v>
          </cell>
          <cell r="EY29" t="str">
            <v>Planificacion</v>
          </cell>
          <cell r="FC29" t="str">
            <v>Paso de las Nubes (ACCVC) (ACA-HN)_CB27</v>
          </cell>
          <cell r="FH29" t="str">
            <v>Diría_P27</v>
          </cell>
          <cell r="FJ29" t="str">
            <v>Agua Buena (privado)_V27</v>
          </cell>
          <cell r="FK29" t="str">
            <v>Montes De Oro_Z27</v>
          </cell>
        </row>
        <row r="30">
          <cell r="DV30" t="str">
            <v>Aclarar o ampliar la información en la casilla de observaciones.</v>
          </cell>
          <cell r="DX30" t="str">
            <v>Inspecciones realizadas para la aprobación de permisos p.</v>
          </cell>
          <cell r="ED30" t="str">
            <v>Área acampar</v>
          </cell>
          <cell r="EG30" t="str">
            <v xml:space="preserve"> Planificaciòn</v>
          </cell>
          <cell r="EL30" t="str">
            <v>Nicaragua</v>
          </cell>
          <cell r="EM30" t="str">
            <v>Aclarar o ampliar la información en la casilla de observaciones.</v>
          </cell>
          <cell r="EN30" t="str">
            <v>Fundaciones</v>
          </cell>
          <cell r="EY30" t="str">
            <v xml:space="preserve"> Planificaciòn</v>
          </cell>
          <cell r="FC30" t="str">
            <v>Fila Zapotal ( ACA-T)_CB28</v>
          </cell>
          <cell r="FH30" t="str">
            <v>Los Quetzales_P28</v>
          </cell>
          <cell r="FJ30" t="str">
            <v>Werner Sauter (mixto)_V28</v>
          </cell>
          <cell r="FK30" t="str">
            <v>Cerro La Cruz_Z28</v>
          </cell>
        </row>
        <row r="31">
          <cell r="DX31" t="str">
            <v>Puestos fijos</v>
          </cell>
          <cell r="ED31" t="str">
            <v>Sala proyecciones</v>
          </cell>
          <cell r="EG31" t="str">
            <v>Administracion de ASP</v>
          </cell>
          <cell r="EL31" t="str">
            <v>Noruega</v>
          </cell>
          <cell r="EN31" t="str">
            <v xml:space="preserve"> Servicio Nacional de Guadacostas</v>
          </cell>
          <cell r="EY31" t="str">
            <v>Administracion de ASP</v>
          </cell>
          <cell r="FC31" t="str">
            <v>Lago Arenal-Tenorio (ACA-T)_CB29</v>
          </cell>
          <cell r="FJ31" t="str">
            <v>Rhr Bancas (no renovo)_V29</v>
          </cell>
          <cell r="FK31" t="str">
            <v>Cuenca  Del Río Abangares_Z29</v>
          </cell>
        </row>
        <row r="32">
          <cell r="DX32" t="str">
            <v>Inspección a ferias del agricultor</v>
          </cell>
          <cell r="ED32" t="str">
            <v>Áreas verdes</v>
          </cell>
          <cell r="EG32" t="str">
            <v>Primaria</v>
          </cell>
          <cell r="EL32" t="str">
            <v>Panamá</v>
          </cell>
          <cell r="EN32" t="str">
            <v>MINAET</v>
          </cell>
          <cell r="EY32" t="str">
            <v>Primaria</v>
          </cell>
          <cell r="FC32" t="str">
            <v>Miravalles-Santa Rosa (ACA-T)_CB30</v>
          </cell>
          <cell r="FJ32" t="str">
            <v>Hacienda Copano (privado)_V30</v>
          </cell>
          <cell r="FK32" t="str">
            <v>Cuenca  Del  Río Siquirres_Z30</v>
          </cell>
        </row>
        <row r="33">
          <cell r="DX33" t="str">
            <v>Inspección a establecimientos comerciales</v>
          </cell>
          <cell r="ED33" t="str">
            <v>Campos aterrizaje</v>
          </cell>
          <cell r="EG33" t="str">
            <v>Secundaria</v>
          </cell>
          <cell r="EL33" t="str">
            <v>Paraguay</v>
          </cell>
          <cell r="EN33" t="str">
            <v>Aclarar o ampliar la información en la casilla de observaciones.</v>
          </cell>
          <cell r="EY33" t="str">
            <v>Secundaria</v>
          </cell>
          <cell r="FC33" t="str">
            <v>Miravalles-Rincón de la Vieja (ACA-T)_CB31</v>
          </cell>
          <cell r="FJ33" t="str">
            <v>La Ceiba (privado)_V31</v>
          </cell>
          <cell r="FK33" t="str">
            <v>Quebrada Rosario_Z31</v>
          </cell>
        </row>
        <row r="34">
          <cell r="DX34" t="str">
            <v>Inspecciones solicitadas por Instituciones: Defensoría, IDA, Contraloría, Tribunales, Municipalidades.</v>
          </cell>
          <cell r="ED34" t="str">
            <v>Cercas</v>
          </cell>
          <cell r="EG34" t="str">
            <v>Aclarar o ampliar la información en la casilla de observaciones.</v>
          </cell>
          <cell r="EL34" t="str">
            <v>Perú</v>
          </cell>
          <cell r="EY34" t="str">
            <v>Aclarar o ampliar la información en la casilla de observaciones.</v>
          </cell>
          <cell r="FC34" t="str">
            <v>Rincón-Barbudal (ACA-T)_CB32</v>
          </cell>
          <cell r="FJ34" t="str">
            <v>Forestal Golfito S.A. (privado) (no renovo)_V32</v>
          </cell>
          <cell r="FK34" t="str">
            <v>Cerro El Chompipe_Z32</v>
          </cell>
        </row>
        <row r="35">
          <cell r="DX35" t="str">
            <v>Sobrevuelos</v>
          </cell>
          <cell r="ED35" t="str">
            <v>Rondas corta fuego</v>
          </cell>
          <cell r="EL35" t="str">
            <v>Portugal</v>
          </cell>
          <cell r="FC35" t="str">
            <v>Tenorio-Miravalles (ACA-T)_CB33</v>
          </cell>
          <cell r="FJ35" t="str">
            <v>Rancho La Merced (mixto)_V33</v>
          </cell>
        </row>
        <row r="36">
          <cell r="DX36" t="str">
            <v>Inspecciones para concesión de aguas</v>
          </cell>
          <cell r="ED36" t="str">
            <v>Carriles límites</v>
          </cell>
          <cell r="EL36" t="str">
            <v>Reino Unido (Gran Bretaña)</v>
          </cell>
          <cell r="FC36" t="str">
            <v>Fila Nambiral (ACA-T)_CB34</v>
          </cell>
          <cell r="FJ36" t="str">
            <v>Finca Barú Del Pacifico (mixto)_V34</v>
          </cell>
        </row>
        <row r="37">
          <cell r="DX37" t="str">
            <v>Patrullaje y operativo en áreas marinas</v>
          </cell>
          <cell r="ED37" t="str">
            <v>Aclarar o ampliar la información en la casilla de observaciones.</v>
          </cell>
          <cell r="EL37" t="str">
            <v>República Popular China</v>
          </cell>
          <cell r="FC37" t="str">
            <v>Las Camelias (ACA-HN)_CB35</v>
          </cell>
          <cell r="FJ37" t="str">
            <v>Portalón (mixto)_V35</v>
          </cell>
        </row>
        <row r="38">
          <cell r="DX38" t="str">
            <v>Pendiente por incluir ACCVC ( manantiales )</v>
          </cell>
          <cell r="EL38" t="str">
            <v>Suecia</v>
          </cell>
          <cell r="FC38" t="str">
            <v>Ruta Los Malekus-Medio Queso (ACA-HN) (ACA-T)_CB36</v>
          </cell>
          <cell r="FJ38" t="str">
            <v>Aviarios Del Caribe (privado)_V36</v>
          </cell>
        </row>
        <row r="39">
          <cell r="DX39" t="str">
            <v>Control de pesca ilegal en el mar.</v>
          </cell>
          <cell r="EL39" t="str">
            <v>Suiza</v>
          </cell>
          <cell r="FC39" t="str">
            <v>San Juan La Selva (ACA-HN) (ACCVC)_CB37</v>
          </cell>
          <cell r="FJ39" t="str">
            <v>Punta Río Claro (mixto)_V37</v>
          </cell>
        </row>
        <row r="40">
          <cell r="DX40" t="str">
            <v>Aclarar o ampliar la información en la casilla de observaciones.</v>
          </cell>
          <cell r="EL40" t="str">
            <v>Uruguay</v>
          </cell>
          <cell r="FJ40" t="str">
            <v>Joseph Steve Friedman (privado)_V38</v>
          </cell>
        </row>
        <row r="41">
          <cell r="EL41" t="str">
            <v>Venezuela</v>
          </cell>
          <cell r="FJ41" t="str">
            <v>Cataratas De Cerro Redondo (privado )_V39</v>
          </cell>
        </row>
        <row r="42">
          <cell r="EL42" t="str">
            <v>Aclarar o ampliar la información en la casilla de observaciones.</v>
          </cell>
          <cell r="FJ42" t="str">
            <v>Transilvania (privado)_V40</v>
          </cell>
        </row>
        <row r="43">
          <cell r="FJ43" t="str">
            <v>Donald Peter Hayes (privado)_V41</v>
          </cell>
        </row>
        <row r="44">
          <cell r="FJ44" t="str">
            <v>Preciosa Platanares (mixto_V42</v>
          </cell>
        </row>
        <row r="45">
          <cell r="FJ45" t="str">
            <v>Romelia (mixto)_V43</v>
          </cell>
        </row>
        <row r="46">
          <cell r="FJ46" t="str">
            <v>Curi Cancha (privado) _V44</v>
          </cell>
        </row>
        <row r="47">
          <cell r="FJ47" t="str">
            <v>Cerro Dantas (privado)_V45</v>
          </cell>
        </row>
        <row r="48">
          <cell r="FJ48" t="str">
            <v>Jaguarundi ( privado)_V46</v>
          </cell>
        </row>
        <row r="49">
          <cell r="FJ49" t="str">
            <v>La Ensenada (mixto)_V47</v>
          </cell>
        </row>
        <row r="50">
          <cell r="FJ50" t="str">
            <v>Surtubal (privado)_V48</v>
          </cell>
        </row>
        <row r="51">
          <cell r="FJ51" t="str">
            <v>Playa Hermosa-Punta Mala (mixto)_V49</v>
          </cell>
        </row>
        <row r="52">
          <cell r="FJ52" t="str">
            <v>Pejeperro (mixto)_V50</v>
          </cell>
        </row>
        <row r="53">
          <cell r="FJ53" t="str">
            <v>Carate (privado)_V51</v>
          </cell>
        </row>
        <row r="54">
          <cell r="FJ54" t="str">
            <v>Lagunazul (privado)_V52</v>
          </cell>
        </row>
        <row r="55">
          <cell r="FJ55" t="str">
            <v>Río Oro (Estatal)_V53</v>
          </cell>
        </row>
        <row r="56">
          <cell r="FJ56" t="str">
            <v>Osa (mixto)_V54</v>
          </cell>
        </row>
        <row r="57">
          <cell r="FJ57" t="str">
            <v>Quillotro (mixto)_V55</v>
          </cell>
        </row>
        <row r="58">
          <cell r="FJ58" t="str">
            <v>Páramo (privado)_V56</v>
          </cell>
        </row>
        <row r="59">
          <cell r="FJ59" t="str">
            <v>Río Piro (se unio con V54)_V57</v>
          </cell>
        </row>
        <row r="60">
          <cell r="FJ60" t="str">
            <v>Cueva del murciélago (privado)_V58</v>
          </cell>
        </row>
        <row r="61">
          <cell r="FJ61" t="str">
            <v>Isla San Lucas_V59</v>
          </cell>
        </row>
        <row r="62">
          <cell r="FJ62" t="str">
            <v>Cipanci  ( estatal )_V60</v>
          </cell>
        </row>
        <row r="63">
          <cell r="FJ63" t="str">
            <v>R.N.S La Tirimbina ( privado )_V61</v>
          </cell>
        </row>
        <row r="64">
          <cell r="FJ64" t="str">
            <v>Isla Chora  ( estatal )_V62</v>
          </cell>
        </row>
        <row r="65">
          <cell r="FJ65" t="str">
            <v>Bora Cayan ( privado )_V63</v>
          </cell>
        </row>
        <row r="66">
          <cell r="FJ66" t="str">
            <v>Duaru ( privado )_V64</v>
          </cell>
        </row>
        <row r="67">
          <cell r="FJ67" t="str">
            <v>Santuario Ecológico Vela Mar privado _V65</v>
          </cell>
        </row>
        <row r="68">
          <cell r="FJ68" t="str">
            <v>Maquenque ( mixto )_V66</v>
          </cell>
        </row>
        <row r="69">
          <cell r="FJ69" t="str">
            <v>Ara Macao ( mixto )_V67</v>
          </cell>
        </row>
        <row r="70">
          <cell r="FJ70" t="str">
            <v>La Nicoyana ( privado )_V68</v>
          </cell>
        </row>
        <row r="71">
          <cell r="FJ71" t="str">
            <v>Jardines de la Catarata ( privado )_V69</v>
          </cell>
        </row>
        <row r="72">
          <cell r="FJ72" t="str">
            <v>Rancho Mastatal ( privado )_V70</v>
          </cell>
        </row>
        <row r="73">
          <cell r="FJ73" t="str">
            <v>Nogal ( privado )_V71</v>
          </cell>
        </row>
        <row r="74">
          <cell r="FJ74" t="str">
            <v>Bosque Escondido ( privado ) _V72</v>
          </cell>
        </row>
        <row r="75">
          <cell r="FJ75" t="str">
            <v>Caletas-Ario ( mixto )_V73</v>
          </cell>
        </row>
        <row r="76">
          <cell r="FJ76" t="str">
            <v>Río Dantas ( privado )_V74</v>
          </cell>
        </row>
        <row r="77">
          <cell r="FJ77" t="str">
            <v>Chenailles ( privado )_V75</v>
          </cell>
        </row>
        <row r="78">
          <cell r="FJ78" t="str">
            <v>Saimirí ( mixto )_V76</v>
          </cell>
        </row>
        <row r="79">
          <cell r="FJ79" t="str">
            <v>Montaña El Tigre ( privado )_V77</v>
          </cell>
        </row>
        <row r="80">
          <cell r="FJ80" t="str">
            <v>Conchal ( Mixto )_V78</v>
          </cell>
        </row>
        <row r="81">
          <cell r="FJ81" t="str">
            <v>Hacienda el Viejo ( privado )_V79</v>
          </cell>
        </row>
      </sheetData>
      <sheetData sheetId="52">
        <row r="2">
          <cell r="A2">
            <v>1</v>
          </cell>
          <cell r="B2" t="str">
            <v>Abarema</v>
          </cell>
          <cell r="C2" t="str">
            <v>adenophora</v>
          </cell>
          <cell r="D2" t="str">
            <v>Abarema adenophora</v>
          </cell>
          <cell r="E2" t="str">
            <v>(Ducke) Barneby &amp; J. W. Grimes</v>
          </cell>
          <cell r="F2" t="str">
            <v>FABACEAE/MIM.</v>
          </cell>
          <cell r="G2" t="str">
            <v>Ojo gringo-Cenízaro Macho-Ajillo-Nene</v>
          </cell>
          <cell r="H2" t="str">
            <v>ESCIOFITO</v>
          </cell>
        </row>
        <row r="3">
          <cell r="A3">
            <v>2</v>
          </cell>
          <cell r="B3" t="str">
            <v>Abarema</v>
          </cell>
          <cell r="C3" t="str">
            <v>barbouriana</v>
          </cell>
          <cell r="D3" t="str">
            <v>Abarema barbouriana</v>
          </cell>
          <cell r="F3" t="str">
            <v>FABACEAE/MIM.</v>
          </cell>
          <cell r="G3" t="str">
            <v>Niñaniri</v>
          </cell>
          <cell r="H3" t="str">
            <v>INDETERMINADO</v>
          </cell>
        </row>
        <row r="4">
          <cell r="A4">
            <v>3</v>
          </cell>
          <cell r="B4" t="str">
            <v>Abarema</v>
          </cell>
          <cell r="C4" t="str">
            <v>idiopoda</v>
          </cell>
          <cell r="D4" t="str">
            <v>Abarema idiopoda</v>
          </cell>
          <cell r="E4" t="str">
            <v>(S.F. Blake) Barneby &amp; J. W. Grimes</v>
          </cell>
          <cell r="F4" t="str">
            <v>FABACEAE/MIM.</v>
          </cell>
          <cell r="G4" t="str">
            <v>Ojo gringo-Espino-Casha</v>
          </cell>
          <cell r="H4" t="str">
            <v>ESCIOFITO</v>
          </cell>
        </row>
        <row r="5">
          <cell r="A5">
            <v>4</v>
          </cell>
          <cell r="B5" t="str">
            <v>Abarema</v>
          </cell>
          <cell r="C5" t="str">
            <v>racemiflora</v>
          </cell>
          <cell r="D5" t="str">
            <v>Abarema racemiflora</v>
          </cell>
          <cell r="E5" t="str">
            <v>(Donn. Sm.) Barneby &amp; J. W. Grimes</v>
          </cell>
          <cell r="F5" t="str">
            <v>FABACEAE/MIM.</v>
          </cell>
          <cell r="H5" t="str">
            <v>INDETERMINADO</v>
          </cell>
        </row>
        <row r="6">
          <cell r="A6">
            <v>5</v>
          </cell>
          <cell r="B6" t="str">
            <v>Abarema</v>
          </cell>
          <cell r="C6" t="str">
            <v>macradenia</v>
          </cell>
          <cell r="D6" t="str">
            <v>Abarema macradenia</v>
          </cell>
          <cell r="F6" t="str">
            <v>FABACEAE/MIM.</v>
          </cell>
          <cell r="G6" t="str">
            <v>Ojo gringo-Cenízaro Macho-Ajillo-Arenillo
-Cenízaro amarillo-Cola pavo-Guayabo montaña-</v>
          </cell>
          <cell r="H6" t="str">
            <v>ESCIOFITO</v>
          </cell>
        </row>
        <row r="7">
          <cell r="A7">
            <v>6</v>
          </cell>
          <cell r="B7" t="str">
            <v>Abarema</v>
          </cell>
          <cell r="C7" t="str">
            <v>sp</v>
          </cell>
          <cell r="D7" t="str">
            <v>Abarema sp</v>
          </cell>
          <cell r="F7" t="str">
            <v>FABACEAE/MIM.</v>
          </cell>
          <cell r="G7" t="str">
            <v>Ojo gringo-Cenízaro Macho-Ajillo</v>
          </cell>
          <cell r="H7" t="str">
            <v>ESCIOFITO</v>
          </cell>
        </row>
        <row r="8">
          <cell r="A8">
            <v>7</v>
          </cell>
          <cell r="B8" t="str">
            <v>Abuta</v>
          </cell>
          <cell r="C8" t="str">
            <v>panamensis</v>
          </cell>
          <cell r="D8" t="str">
            <v>Abuta panamensis</v>
          </cell>
          <cell r="E8" t="str">
            <v>(Standl.) Krukoff &amp; Barneby</v>
          </cell>
          <cell r="F8" t="str">
            <v>MENISPERMACEAE</v>
          </cell>
          <cell r="H8" t="str">
            <v>INDETERMINADO</v>
          </cell>
        </row>
        <row r="9">
          <cell r="A9">
            <v>8</v>
          </cell>
          <cell r="B9" t="str">
            <v>Acacia</v>
          </cell>
          <cell r="C9" t="str">
            <v>allenii</v>
          </cell>
          <cell r="D9" t="str">
            <v>Acacia allenii</v>
          </cell>
          <cell r="F9" t="str">
            <v>FABACEAE/MIM.</v>
          </cell>
          <cell r="H9" t="str">
            <v>INDETERMINADO</v>
          </cell>
        </row>
        <row r="10">
          <cell r="A10">
            <v>9</v>
          </cell>
          <cell r="B10" t="str">
            <v>Acacia</v>
          </cell>
          <cell r="C10" t="str">
            <v>centralis</v>
          </cell>
          <cell r="D10" t="str">
            <v>Acacia centralis</v>
          </cell>
          <cell r="F10" t="str">
            <v>FABACEAE/MIM.</v>
          </cell>
          <cell r="G10" t="str">
            <v>Ardillo</v>
          </cell>
          <cell r="H10" t="str">
            <v>INDETERMINADO</v>
          </cell>
        </row>
        <row r="11">
          <cell r="A11">
            <v>10</v>
          </cell>
          <cell r="B11" t="str">
            <v>Acacia</v>
          </cell>
          <cell r="C11" t="str">
            <v>collinsii</v>
          </cell>
          <cell r="D11" t="str">
            <v>Acacia collinsii</v>
          </cell>
          <cell r="F11" t="str">
            <v>FABACEAE/MIM.</v>
          </cell>
          <cell r="H11" t="str">
            <v>INDETERMINADO</v>
          </cell>
        </row>
        <row r="12">
          <cell r="A12">
            <v>11</v>
          </cell>
          <cell r="B12" t="str">
            <v>Acacia</v>
          </cell>
          <cell r="C12" t="str">
            <v>cornigera</v>
          </cell>
          <cell r="D12" t="str">
            <v>Acacia cornigera</v>
          </cell>
          <cell r="F12" t="str">
            <v>FABACEAE/MIM.</v>
          </cell>
          <cell r="H12" t="str">
            <v>INDETERMINADO</v>
          </cell>
        </row>
        <row r="13">
          <cell r="A13">
            <v>12</v>
          </cell>
          <cell r="B13" t="str">
            <v>Acacia</v>
          </cell>
          <cell r="C13" t="str">
            <v>farnesiana</v>
          </cell>
          <cell r="D13" t="str">
            <v>Acacia farnesiana</v>
          </cell>
          <cell r="F13" t="str">
            <v>FABACEAE/MIM.</v>
          </cell>
          <cell r="H13" t="str">
            <v>INDETERMINADO</v>
          </cell>
        </row>
        <row r="14">
          <cell r="A14">
            <v>13</v>
          </cell>
          <cell r="B14" t="str">
            <v>Acacia</v>
          </cell>
          <cell r="C14" t="str">
            <v>riparia</v>
          </cell>
          <cell r="D14" t="str">
            <v>Acacia riparia</v>
          </cell>
          <cell r="F14" t="str">
            <v>FABACEAE/MIM.</v>
          </cell>
          <cell r="H14" t="str">
            <v>INDETERMINADO</v>
          </cell>
        </row>
        <row r="15">
          <cell r="A15">
            <v>14</v>
          </cell>
          <cell r="B15" t="str">
            <v>Acacia</v>
          </cell>
          <cell r="C15" t="str">
            <v>ruddiae</v>
          </cell>
          <cell r="D15" t="str">
            <v>Acacia ruddiae</v>
          </cell>
          <cell r="E15" t="str">
            <v>Janzen, D.H.</v>
          </cell>
          <cell r="F15" t="str">
            <v>FABACEAE/MIM.</v>
          </cell>
          <cell r="G15" t="str">
            <v>Carnizuelo-Cornezulo-Cornizuelo</v>
          </cell>
          <cell r="H15" t="str">
            <v>INDETERMINADO</v>
          </cell>
        </row>
        <row r="16">
          <cell r="A16">
            <v>15</v>
          </cell>
          <cell r="B16" t="str">
            <v>Acacia</v>
          </cell>
          <cell r="C16" t="str">
            <v>tenuifolia</v>
          </cell>
          <cell r="D16" t="str">
            <v>Acacia tenuifolia</v>
          </cell>
          <cell r="E16" t="str">
            <v>(L.) Willd.</v>
          </cell>
          <cell r="F16" t="str">
            <v>FABACEAE/MIM.</v>
          </cell>
          <cell r="H16" t="str">
            <v>INDETERMINADO</v>
          </cell>
        </row>
        <row r="17">
          <cell r="A17">
            <v>16</v>
          </cell>
          <cell r="B17" t="str">
            <v>Acalypha</v>
          </cell>
          <cell r="C17" t="str">
            <v>diversifolia</v>
          </cell>
          <cell r="D17" t="str">
            <v>Acalypha diversifolia</v>
          </cell>
          <cell r="E17" t="str">
            <v>Jacq.</v>
          </cell>
          <cell r="F17" t="str">
            <v>EUPHORBIACEAE</v>
          </cell>
          <cell r="H17" t="str">
            <v>HELIOFITO EFIMERO</v>
          </cell>
        </row>
        <row r="18">
          <cell r="A18">
            <v>17</v>
          </cell>
          <cell r="B18" t="str">
            <v>Acidoton</v>
          </cell>
          <cell r="C18" t="str">
            <v>nicaraguensis</v>
          </cell>
          <cell r="D18" t="str">
            <v>Acidoton nicaraguensis</v>
          </cell>
          <cell r="F18" t="str">
            <v>EUPHORBIACEAE</v>
          </cell>
          <cell r="H18" t="str">
            <v>INDETERMINADO</v>
          </cell>
        </row>
        <row r="19">
          <cell r="A19">
            <v>18</v>
          </cell>
          <cell r="B19" t="str">
            <v>Adelia</v>
          </cell>
          <cell r="C19" t="str">
            <v>triloba</v>
          </cell>
          <cell r="D19" t="str">
            <v>Adelia triloba</v>
          </cell>
          <cell r="E19" t="str">
            <v>(Mull. Arg.) Hemsl.</v>
          </cell>
          <cell r="F19" t="str">
            <v>EUPHORBIACEAE</v>
          </cell>
          <cell r="H19" t="str">
            <v>HELIOFITO DURABLE</v>
          </cell>
        </row>
        <row r="20">
          <cell r="A20">
            <v>19</v>
          </cell>
          <cell r="B20" t="str">
            <v>Aegiphila</v>
          </cell>
          <cell r="C20" t="str">
            <v>anomala</v>
          </cell>
          <cell r="D20" t="str">
            <v>Aegiphila anomala</v>
          </cell>
          <cell r="E20" t="str">
            <v>Pittier</v>
          </cell>
          <cell r="F20" t="str">
            <v>VERBENACEAE</v>
          </cell>
          <cell r="G20" t="str">
            <v>Tabaquillo montaña</v>
          </cell>
          <cell r="H20" t="str">
            <v>HELIOFITO DURABLE</v>
          </cell>
        </row>
        <row r="21">
          <cell r="A21">
            <v>20</v>
          </cell>
          <cell r="B21" t="str">
            <v>Aegiphila</v>
          </cell>
          <cell r="C21" t="str">
            <v>cephalophora</v>
          </cell>
          <cell r="D21" t="str">
            <v>Aegiphila cephalophora</v>
          </cell>
          <cell r="E21" t="str">
            <v>Standl.</v>
          </cell>
          <cell r="F21" t="str">
            <v>VERBENACEAE</v>
          </cell>
          <cell r="H21" t="str">
            <v>HELIOFITO DURABLE</v>
          </cell>
        </row>
        <row r="22">
          <cell r="A22">
            <v>21</v>
          </cell>
          <cell r="B22" t="str">
            <v>Aegiphila</v>
          </cell>
          <cell r="C22" t="str">
            <v>elata</v>
          </cell>
          <cell r="D22" t="str">
            <v>Aegiphila elata</v>
          </cell>
          <cell r="E22" t="str">
            <v>Sw.</v>
          </cell>
          <cell r="F22" t="str">
            <v>VERBENACEAE</v>
          </cell>
          <cell r="H22" t="str">
            <v>INDETERMINADO</v>
          </cell>
        </row>
        <row r="23">
          <cell r="A23">
            <v>22</v>
          </cell>
          <cell r="B23" t="str">
            <v>Aegiphila</v>
          </cell>
          <cell r="C23" t="str">
            <v>mollis</v>
          </cell>
          <cell r="D23" t="str">
            <v>Aegiphila mollis</v>
          </cell>
          <cell r="E23" t="str">
            <v>Kunth</v>
          </cell>
          <cell r="F23" t="str">
            <v>VERBENACEAE</v>
          </cell>
          <cell r="H23" t="str">
            <v>INDETERMINADO</v>
          </cell>
        </row>
        <row r="24">
          <cell r="A24">
            <v>23</v>
          </cell>
          <cell r="B24" t="str">
            <v>Aegiphila</v>
          </cell>
          <cell r="C24" t="str">
            <v>sp</v>
          </cell>
          <cell r="D24" t="str">
            <v>Aegiphila sp</v>
          </cell>
          <cell r="F24" t="str">
            <v>VERBENACEAE</v>
          </cell>
          <cell r="H24" t="str">
            <v>HELIOFITO DURABLE</v>
          </cell>
        </row>
        <row r="25">
          <cell r="A25">
            <v>24</v>
          </cell>
          <cell r="B25" t="str">
            <v>Agonandra</v>
          </cell>
          <cell r="C25" t="str">
            <v>macrocarpa</v>
          </cell>
          <cell r="D25" t="str">
            <v>Agonandra macrocarpa</v>
          </cell>
          <cell r="F25" t="str">
            <v>OPILIACEAE</v>
          </cell>
          <cell r="H25" t="str">
            <v>INDETERMINADO</v>
          </cell>
        </row>
        <row r="26">
          <cell r="A26">
            <v>25</v>
          </cell>
          <cell r="B26" t="str">
            <v>Aiouea</v>
          </cell>
          <cell r="C26" t="str">
            <v>costaricensis</v>
          </cell>
          <cell r="D26" t="str">
            <v>Aiouea costaricensis</v>
          </cell>
          <cell r="F26" t="str">
            <v>LAURACEAE</v>
          </cell>
          <cell r="G26" t="str">
            <v>Ira aguacatillo-Quizarra-Iramangle</v>
          </cell>
          <cell r="H26" t="str">
            <v>ESCIOFITO</v>
          </cell>
        </row>
        <row r="27">
          <cell r="A27">
            <v>26</v>
          </cell>
          <cell r="B27" t="str">
            <v>Aiouea</v>
          </cell>
          <cell r="C27" t="str">
            <v>sp</v>
          </cell>
          <cell r="D27" t="str">
            <v>Aiouea sp</v>
          </cell>
          <cell r="F27" t="str">
            <v>LAURACEAE</v>
          </cell>
          <cell r="G27" t="str">
            <v>Ira aguacatillo-Quizarra</v>
          </cell>
          <cell r="H27" t="str">
            <v>ESCIOFITO</v>
          </cell>
        </row>
        <row r="28">
          <cell r="A28">
            <v>27</v>
          </cell>
          <cell r="B28" t="str">
            <v>Albizia</v>
          </cell>
          <cell r="C28" t="str">
            <v>adinocephala</v>
          </cell>
          <cell r="D28" t="str">
            <v>Albizia adinocephala</v>
          </cell>
          <cell r="E28" t="str">
            <v>(Donn. Sm) Britton &amp; Rose</v>
          </cell>
          <cell r="F28" t="str">
            <v>FABACEAE/MIM.</v>
          </cell>
          <cell r="G28" t="str">
            <v>Carboncillo-Gallinazo-Gavilan-Gavilancillo</v>
          </cell>
          <cell r="H28" t="str">
            <v>HELIOFITO DURABLE</v>
          </cell>
        </row>
        <row r="29">
          <cell r="A29">
            <v>28</v>
          </cell>
          <cell r="B29" t="str">
            <v>Albizia</v>
          </cell>
          <cell r="C29" t="str">
            <v>caribaea</v>
          </cell>
          <cell r="D29" t="str">
            <v>Albizia caribaea</v>
          </cell>
          <cell r="F29" t="str">
            <v>FABACEAE/MIM.</v>
          </cell>
          <cell r="G29" t="str">
            <v>Guanacaste blanco</v>
          </cell>
          <cell r="H29" t="str">
            <v>INDETERMINADO</v>
          </cell>
        </row>
        <row r="30">
          <cell r="A30">
            <v>29</v>
          </cell>
          <cell r="B30" t="str">
            <v>Albizia</v>
          </cell>
          <cell r="C30" t="str">
            <v>carbonaria</v>
          </cell>
          <cell r="D30" t="str">
            <v>Albizia carbonaria</v>
          </cell>
          <cell r="F30" t="str">
            <v>FABACEAE/MIM.</v>
          </cell>
          <cell r="G30" t="str">
            <v>Carboncillo-Pisquil</v>
          </cell>
          <cell r="H30" t="str">
            <v>INDETERMINADO</v>
          </cell>
        </row>
        <row r="31">
          <cell r="A31">
            <v>30</v>
          </cell>
          <cell r="B31" t="str">
            <v>Albizia</v>
          </cell>
          <cell r="C31" t="str">
            <v>sp</v>
          </cell>
          <cell r="D31" t="str">
            <v>Albizia sp</v>
          </cell>
          <cell r="F31" t="str">
            <v>FABACEAE/MIM.</v>
          </cell>
          <cell r="H31" t="str">
            <v>INDETERMINADO</v>
          </cell>
        </row>
        <row r="32">
          <cell r="A32">
            <v>31</v>
          </cell>
          <cell r="B32" t="str">
            <v>Alchornea</v>
          </cell>
          <cell r="C32" t="str">
            <v>costaricensis</v>
          </cell>
          <cell r="D32" t="str">
            <v>Alchornea costaricensis</v>
          </cell>
          <cell r="E32" t="str">
            <v>Pax. &amp; K. Hoffm.</v>
          </cell>
          <cell r="F32" t="str">
            <v>EUPHORBIACEAE</v>
          </cell>
          <cell r="G32" t="str">
            <v>Fosforillo-Fósforo-Ira-Chasparria</v>
          </cell>
          <cell r="H32" t="str">
            <v>HELIOFITO DURABLE</v>
          </cell>
        </row>
        <row r="33">
          <cell r="A33">
            <v>32</v>
          </cell>
          <cell r="B33" t="str">
            <v>Alchornea</v>
          </cell>
          <cell r="C33" t="str">
            <v>glandulosa</v>
          </cell>
          <cell r="D33" t="str">
            <v>Alchornea glandulosa</v>
          </cell>
          <cell r="E33" t="str">
            <v>Poepp.</v>
          </cell>
          <cell r="F33" t="str">
            <v>EUPHORBIACEAE</v>
          </cell>
          <cell r="H33" t="str">
            <v>INDETERMINADO</v>
          </cell>
        </row>
        <row r="34">
          <cell r="A34">
            <v>33</v>
          </cell>
          <cell r="B34" t="str">
            <v>Alchornea</v>
          </cell>
          <cell r="C34" t="str">
            <v>grandis</v>
          </cell>
          <cell r="D34" t="str">
            <v>Alchornea grandis</v>
          </cell>
          <cell r="F34" t="str">
            <v>EUPHORBIACEAE</v>
          </cell>
          <cell r="H34" t="str">
            <v>INDETERMINADO</v>
          </cell>
        </row>
        <row r="35">
          <cell r="A35">
            <v>34</v>
          </cell>
          <cell r="B35" t="str">
            <v>Alchornea</v>
          </cell>
          <cell r="C35" t="str">
            <v>latifolia</v>
          </cell>
          <cell r="D35" t="str">
            <v>Alchornea latifolia</v>
          </cell>
          <cell r="E35" t="str">
            <v>Sw.</v>
          </cell>
          <cell r="F35" t="str">
            <v>EUPHORBIACEAE</v>
          </cell>
          <cell r="G35" t="str">
            <v>Caneliti-Chapaneo-Chasparria-Chasparrio
-Chayote-Espino blanco-Peine tabaquillo</v>
          </cell>
          <cell r="H35" t="str">
            <v>HELIOFITO DURABLE</v>
          </cell>
        </row>
        <row r="36">
          <cell r="A36">
            <v>35</v>
          </cell>
          <cell r="B36" t="str">
            <v>Alchornea</v>
          </cell>
          <cell r="C36" t="str">
            <v>sp</v>
          </cell>
          <cell r="D36" t="str">
            <v>Alchornea sp</v>
          </cell>
          <cell r="F36" t="str">
            <v>EUPHORBIACEAE</v>
          </cell>
          <cell r="H36" t="str">
            <v>HELIOFITO DURABLE</v>
          </cell>
        </row>
        <row r="37">
          <cell r="A37">
            <v>36</v>
          </cell>
          <cell r="B37" t="str">
            <v>Alchorneopsis</v>
          </cell>
          <cell r="C37" t="str">
            <v>floribunda</v>
          </cell>
          <cell r="D37" t="str">
            <v>Alchorneopsis floribunda</v>
          </cell>
          <cell r="E37" t="str">
            <v>(Benth.) Mull. Arg.</v>
          </cell>
          <cell r="F37" t="str">
            <v>EUPHORBIACEAE</v>
          </cell>
          <cell r="G37" t="str">
            <v>Morilla</v>
          </cell>
          <cell r="H37" t="str">
            <v>HELIOFITO DURABLE</v>
          </cell>
        </row>
        <row r="38">
          <cell r="A38">
            <v>37</v>
          </cell>
          <cell r="B38" t="str">
            <v>Alfaroa</v>
          </cell>
          <cell r="C38" t="str">
            <v>aff. manningii</v>
          </cell>
          <cell r="D38" t="str">
            <v>Alfaroa aff. manningii</v>
          </cell>
          <cell r="E38" t="str">
            <v>Jorge León</v>
          </cell>
          <cell r="F38" t="str">
            <v>JUGLANDACEAE</v>
          </cell>
          <cell r="H38" t="str">
            <v>INDETERMINADO</v>
          </cell>
        </row>
        <row r="39">
          <cell r="A39">
            <v>38</v>
          </cell>
          <cell r="B39" t="str">
            <v>Alfaroa</v>
          </cell>
          <cell r="C39" t="str">
            <v>costaricensis</v>
          </cell>
          <cell r="D39" t="str">
            <v>Alfaroa costaricensis</v>
          </cell>
          <cell r="E39" t="str">
            <v>Standl.</v>
          </cell>
          <cell r="F39" t="str">
            <v>JUGLANDACEAE</v>
          </cell>
          <cell r="G39" t="str">
            <v>Jaulin-Campano chile-Gabulin gavilan
-Gaulín-Gavilancillo</v>
          </cell>
          <cell r="H39" t="str">
            <v>ESCIOFITO</v>
          </cell>
        </row>
        <row r="40">
          <cell r="A40">
            <v>39</v>
          </cell>
          <cell r="B40" t="str">
            <v>Alfaroa</v>
          </cell>
          <cell r="C40" t="str">
            <v>sp</v>
          </cell>
          <cell r="D40" t="str">
            <v>Alfaroa sp</v>
          </cell>
          <cell r="F40" t="str">
            <v>JUGLANDACEAE</v>
          </cell>
          <cell r="G40" t="str">
            <v>Jaulin</v>
          </cell>
          <cell r="H40" t="str">
            <v>ESCIOFITO</v>
          </cell>
        </row>
        <row r="41">
          <cell r="A41">
            <v>40</v>
          </cell>
          <cell r="B41" t="str">
            <v>Alibertia</v>
          </cell>
          <cell r="C41" t="str">
            <v>atlantica</v>
          </cell>
          <cell r="D41" t="str">
            <v>Alibertia atlantica</v>
          </cell>
          <cell r="E41" t="str">
            <v>(Dwyer) Delprete &amp; C. Persson</v>
          </cell>
          <cell r="F41" t="str">
            <v>RUBIACEAE</v>
          </cell>
          <cell r="H41" t="str">
            <v>INDETERMINADO</v>
          </cell>
        </row>
        <row r="42">
          <cell r="A42">
            <v>41</v>
          </cell>
          <cell r="B42" t="str">
            <v>Alibertia</v>
          </cell>
          <cell r="C42" t="str">
            <v>edulis</v>
          </cell>
          <cell r="D42" t="str">
            <v>Alibertia edulis</v>
          </cell>
          <cell r="F42" t="str">
            <v>RUBIACEAE</v>
          </cell>
          <cell r="H42" t="str">
            <v>INDETERMINADO</v>
          </cell>
        </row>
        <row r="43">
          <cell r="A43">
            <v>42</v>
          </cell>
          <cell r="B43" t="str">
            <v>Alibertia</v>
          </cell>
          <cell r="C43" t="str">
            <v>utleyorum</v>
          </cell>
          <cell r="D43" t="str">
            <v>Alibertia utleyorum</v>
          </cell>
          <cell r="F43" t="str">
            <v>RUBIACEAE</v>
          </cell>
          <cell r="H43" t="str">
            <v>ESCIOFITO</v>
          </cell>
        </row>
        <row r="44">
          <cell r="A44">
            <v>43</v>
          </cell>
          <cell r="B44" t="str">
            <v>Allomarkgrafia</v>
          </cell>
          <cell r="C44" t="str">
            <v>plumeriiflora</v>
          </cell>
          <cell r="D44" t="str">
            <v>Allomarkgrafia plumeriiflora</v>
          </cell>
          <cell r="E44" t="str">
            <v>Woodson</v>
          </cell>
          <cell r="F44" t="str">
            <v>APOCYNACEAE</v>
          </cell>
          <cell r="H44" t="str">
            <v>INDETERMINADO</v>
          </cell>
        </row>
        <row r="45">
          <cell r="A45">
            <v>44</v>
          </cell>
          <cell r="B45" t="str">
            <v>Allophylus</v>
          </cell>
          <cell r="C45" t="str">
            <v>occidentalis</v>
          </cell>
          <cell r="D45" t="str">
            <v>Allophylus occidentalis</v>
          </cell>
          <cell r="F45" t="str">
            <v>SAPINDACEAE</v>
          </cell>
          <cell r="H45" t="str">
            <v>INDETERMINADO</v>
          </cell>
        </row>
        <row r="46">
          <cell r="A46">
            <v>45</v>
          </cell>
          <cell r="B46" t="str">
            <v>Allophylus</v>
          </cell>
          <cell r="C46" t="str">
            <v>psilospermus</v>
          </cell>
          <cell r="D46" t="str">
            <v>Allophylus psilospermus</v>
          </cell>
          <cell r="E46" t="str">
            <v>Radlk.</v>
          </cell>
          <cell r="F46" t="str">
            <v>SAPINDACEAE</v>
          </cell>
          <cell r="G46" t="str">
            <v>Huesillo</v>
          </cell>
          <cell r="H46" t="str">
            <v>HELIOFITO DURABLE</v>
          </cell>
        </row>
        <row r="47">
          <cell r="A47">
            <v>46</v>
          </cell>
          <cell r="B47" t="str">
            <v>Alnus</v>
          </cell>
          <cell r="C47" t="str">
            <v>acuminata</v>
          </cell>
          <cell r="D47" t="str">
            <v>Alnus acuminata</v>
          </cell>
          <cell r="E47" t="str">
            <v>Kunth</v>
          </cell>
          <cell r="F47" t="str">
            <v>BETULACEAE</v>
          </cell>
          <cell r="G47" t="str">
            <v>Jaul</v>
          </cell>
          <cell r="H47" t="str">
            <v>INDETERMINADO</v>
          </cell>
        </row>
        <row r="48">
          <cell r="A48">
            <v>47</v>
          </cell>
          <cell r="B48" t="str">
            <v>Alseis</v>
          </cell>
          <cell r="C48" t="str">
            <v>hondurensis</v>
          </cell>
          <cell r="D48" t="str">
            <v>Alseis hondurensis</v>
          </cell>
          <cell r="F48" t="str">
            <v>RUBIACEAE</v>
          </cell>
          <cell r="H48" t="str">
            <v>INDETERMINADO</v>
          </cell>
        </row>
        <row r="49">
          <cell r="A49">
            <v>48</v>
          </cell>
          <cell r="B49" t="str">
            <v>Alsophila</v>
          </cell>
          <cell r="C49" t="str">
            <v>cuspidata</v>
          </cell>
          <cell r="D49" t="str">
            <v>Alsophila cuspidata</v>
          </cell>
          <cell r="E49" t="str">
            <v>(Kuntze) D.S. Conant</v>
          </cell>
          <cell r="F49" t="str">
            <v>CYATHEACEAE</v>
          </cell>
          <cell r="H49" t="str">
            <v>INDETERMINADO</v>
          </cell>
        </row>
        <row r="50">
          <cell r="A50">
            <v>49</v>
          </cell>
          <cell r="B50" t="str">
            <v>Alsophila</v>
          </cell>
          <cell r="C50" t="str">
            <v>sp</v>
          </cell>
          <cell r="D50" t="str">
            <v>Alsophila sp</v>
          </cell>
          <cell r="F50" t="str">
            <v>CYATHEACEAE</v>
          </cell>
          <cell r="H50" t="str">
            <v>INDETERMINADO</v>
          </cell>
        </row>
        <row r="51">
          <cell r="A51">
            <v>50</v>
          </cell>
          <cell r="B51" t="str">
            <v>Alvaradoa</v>
          </cell>
          <cell r="C51" t="str">
            <v>amorphoides</v>
          </cell>
          <cell r="D51" t="str">
            <v>Alvaradoa amorphoides</v>
          </cell>
          <cell r="F51" t="str">
            <v>SIMAROUBACEAE</v>
          </cell>
          <cell r="G51" t="str">
            <v>Ardilla-Arenillo-Cirricillo-Cola de ardilla
-Mata pulgas-Rabo de ardilla-Serrecilli-Sierrilla serrocilo-Zorra</v>
          </cell>
          <cell r="H51" t="str">
            <v>INDETERMINADO</v>
          </cell>
        </row>
        <row r="52">
          <cell r="A52">
            <v>51</v>
          </cell>
          <cell r="B52" t="str">
            <v>Amaioua</v>
          </cell>
          <cell r="C52" t="str">
            <v>pedicellata</v>
          </cell>
          <cell r="D52" t="str">
            <v>Amaioua pedicellata</v>
          </cell>
          <cell r="E52" t="str">
            <v>Dwyer</v>
          </cell>
          <cell r="F52" t="str">
            <v>RUBIACEAE</v>
          </cell>
          <cell r="H52" t="str">
            <v>ESCIOFITO</v>
          </cell>
        </row>
        <row r="53">
          <cell r="A53">
            <v>52</v>
          </cell>
          <cell r="B53" t="str">
            <v>Ampelocera</v>
          </cell>
          <cell r="C53" t="str">
            <v>macrocarpa</v>
          </cell>
          <cell r="D53" t="str">
            <v>Ampelocera macrocarpa</v>
          </cell>
          <cell r="E53" t="str">
            <v>Forero &amp; A.H. Gentry</v>
          </cell>
          <cell r="F53" t="str">
            <v>ULMACEAE</v>
          </cell>
          <cell r="G53" t="str">
            <v>Recoldo-Yodo</v>
          </cell>
          <cell r="H53" t="str">
            <v>HELIOFITO DURABLE</v>
          </cell>
        </row>
        <row r="54">
          <cell r="A54">
            <v>53</v>
          </cell>
          <cell r="B54" t="str">
            <v>Amphitecna</v>
          </cell>
          <cell r="C54" t="str">
            <v>isthmica</v>
          </cell>
          <cell r="D54" t="str">
            <v>Amphitecna isthmica</v>
          </cell>
          <cell r="E54" t="str">
            <v>(A.H. Gentry) A. H. Gentry</v>
          </cell>
          <cell r="F54" t="str">
            <v>BIGNONIACEAE</v>
          </cell>
          <cell r="H54" t="str">
            <v>ESCIOFITO</v>
          </cell>
        </row>
        <row r="55">
          <cell r="A55">
            <v>54</v>
          </cell>
          <cell r="B55" t="str">
            <v>Amphitecna</v>
          </cell>
          <cell r="C55" t="str">
            <v>kennedyi</v>
          </cell>
          <cell r="D55" t="str">
            <v>Amphitecna kennedyi</v>
          </cell>
          <cell r="E55" t="str">
            <v>(A.H. Gentry) A. H. Gentry</v>
          </cell>
          <cell r="F55" t="str">
            <v>BIGNONIACEAE</v>
          </cell>
          <cell r="H55" t="str">
            <v>ESCIOFITO</v>
          </cell>
        </row>
        <row r="56">
          <cell r="A56">
            <v>55</v>
          </cell>
          <cell r="B56" t="str">
            <v>Amphitecna</v>
          </cell>
          <cell r="C56" t="str">
            <v>sessilifolia</v>
          </cell>
          <cell r="D56" t="str">
            <v>Amphitecna sessilifolia</v>
          </cell>
          <cell r="E56" t="str">
            <v>(Donn. Sm.) L. O. Williams</v>
          </cell>
          <cell r="F56" t="str">
            <v>BIGNONIACEAE</v>
          </cell>
          <cell r="H56" t="str">
            <v>ESCIOFITO</v>
          </cell>
        </row>
        <row r="57">
          <cell r="A57">
            <v>56</v>
          </cell>
          <cell r="B57" t="str">
            <v>Amphitecna</v>
          </cell>
          <cell r="C57" t="str">
            <v>sp</v>
          </cell>
          <cell r="D57" t="str">
            <v>Amphitecna sp</v>
          </cell>
          <cell r="F57" t="str">
            <v>BIGNONIACEAE</v>
          </cell>
          <cell r="H57" t="str">
            <v>ESCIOFITO</v>
          </cell>
        </row>
        <row r="58">
          <cell r="A58">
            <v>57</v>
          </cell>
          <cell r="B58" t="str">
            <v>Amyris</v>
          </cell>
          <cell r="C58" t="str">
            <v>elemifera</v>
          </cell>
          <cell r="D58" t="str">
            <v>Amyris elemifera</v>
          </cell>
          <cell r="F58" t="str">
            <v>RUTACEAE</v>
          </cell>
          <cell r="H58" t="str">
            <v>INDETERMINADO</v>
          </cell>
        </row>
        <row r="59">
          <cell r="A59">
            <v>58</v>
          </cell>
          <cell r="B59" t="str">
            <v>Amyris</v>
          </cell>
          <cell r="C59" t="str">
            <v>pinnata</v>
          </cell>
          <cell r="D59" t="str">
            <v>Amyris pinnata</v>
          </cell>
          <cell r="E59" t="str">
            <v xml:space="preserve"> </v>
          </cell>
          <cell r="F59" t="str">
            <v>RUTACEAE</v>
          </cell>
          <cell r="G59" t="str">
            <v>Manzana-Manzano</v>
          </cell>
          <cell r="H59" t="str">
            <v>ESCIOFITO</v>
          </cell>
        </row>
        <row r="60">
          <cell r="A60">
            <v>59</v>
          </cell>
          <cell r="B60" t="str">
            <v>Anacardium</v>
          </cell>
          <cell r="C60" t="str">
            <v>excelsum</v>
          </cell>
          <cell r="D60" t="str">
            <v>Anacardium excelsum</v>
          </cell>
          <cell r="E60" t="str">
            <v>(Bertero &amp; Balb. ex Kunth) Skeels</v>
          </cell>
          <cell r="F60" t="str">
            <v>ANACARDIACEAE</v>
          </cell>
          <cell r="G60" t="str">
            <v>Espavel</v>
          </cell>
          <cell r="H60" t="str">
            <v>INDETERMINADO</v>
          </cell>
        </row>
        <row r="61">
          <cell r="A61">
            <v>60</v>
          </cell>
          <cell r="B61" t="str">
            <v>Anacardium</v>
          </cell>
          <cell r="C61" t="str">
            <v>occidentale</v>
          </cell>
          <cell r="D61" t="str">
            <v>Anacardium occidentale</v>
          </cell>
          <cell r="F61" t="str">
            <v>ANACARDIACEAE</v>
          </cell>
          <cell r="H61" t="str">
            <v>INDETERMINADO</v>
          </cell>
        </row>
        <row r="62">
          <cell r="A62">
            <v>61</v>
          </cell>
          <cell r="B62" t="str">
            <v>Anaxagorea</v>
          </cell>
          <cell r="C62" t="str">
            <v>crassipetala</v>
          </cell>
          <cell r="D62" t="str">
            <v>Anaxagorea crassipetala</v>
          </cell>
          <cell r="E62" t="str">
            <v>Hemsl.</v>
          </cell>
          <cell r="F62" t="str">
            <v>ANNONACEAE</v>
          </cell>
          <cell r="G62" t="str">
            <v>Anonillo</v>
          </cell>
          <cell r="H62" t="str">
            <v>HELIOFITO DURABLE</v>
          </cell>
        </row>
        <row r="63">
          <cell r="A63">
            <v>62</v>
          </cell>
          <cell r="B63" t="str">
            <v>Anaxagorea</v>
          </cell>
          <cell r="C63" t="str">
            <v>phaeocarpa</v>
          </cell>
          <cell r="D63" t="str">
            <v>Anaxagorea phaeocarpa</v>
          </cell>
          <cell r="E63" t="str">
            <v>Mart.</v>
          </cell>
          <cell r="F63" t="str">
            <v>ANNONACEAE</v>
          </cell>
          <cell r="H63" t="str">
            <v>INDETERMINADO</v>
          </cell>
        </row>
        <row r="64">
          <cell r="A64">
            <v>63</v>
          </cell>
          <cell r="B64" t="str">
            <v>Anaxagorea</v>
          </cell>
          <cell r="C64" t="str">
            <v>sp</v>
          </cell>
          <cell r="D64" t="str">
            <v>Anaxagorea sp</v>
          </cell>
          <cell r="F64" t="str">
            <v>ANNONACEAE</v>
          </cell>
          <cell r="H64" t="str">
            <v>INDETERMINADO</v>
          </cell>
        </row>
        <row r="65">
          <cell r="A65">
            <v>64</v>
          </cell>
          <cell r="B65" t="str">
            <v>Andira</v>
          </cell>
          <cell r="C65" t="str">
            <v>inermis</v>
          </cell>
          <cell r="D65" t="str">
            <v>Andira inermis</v>
          </cell>
          <cell r="E65" t="str">
            <v>(W. Wright) Kunth</v>
          </cell>
          <cell r="F65" t="str">
            <v>FABACEAE/PAP.</v>
          </cell>
          <cell r="G65" t="str">
            <v>Carne asada-Almendro monte-Almendro
-Almendro de montaña-Almendro de río-Arenillo-Areno-Coco-Harinillo</v>
          </cell>
          <cell r="H65" t="str">
            <v>HELIOFITO DURABLE</v>
          </cell>
        </row>
        <row r="66">
          <cell r="A66">
            <v>65</v>
          </cell>
          <cell r="B66" t="str">
            <v>Aniba</v>
          </cell>
          <cell r="C66" t="str">
            <v>venezuelana</v>
          </cell>
          <cell r="D66" t="str">
            <v>Aniba venezuelana</v>
          </cell>
          <cell r="F66" t="str">
            <v>LAURACEAE</v>
          </cell>
          <cell r="G66" t="str">
            <v>Canela</v>
          </cell>
          <cell r="H66" t="str">
            <v>INDETERMINADO</v>
          </cell>
        </row>
        <row r="67">
          <cell r="A67">
            <v>66</v>
          </cell>
          <cell r="B67" t="str">
            <v>Anemopaegma</v>
          </cell>
          <cell r="C67" t="str">
            <v>orbiculatum</v>
          </cell>
          <cell r="D67" t="str">
            <v>Anemopaegma orbiculatum</v>
          </cell>
          <cell r="E67" t="str">
            <v>(Jacq.) DC.</v>
          </cell>
          <cell r="F67" t="str">
            <v>BIGNONIACEAE</v>
          </cell>
          <cell r="H67" t="str">
            <v>INDETERMINADO</v>
          </cell>
        </row>
        <row r="68">
          <cell r="A68">
            <v>67</v>
          </cell>
          <cell r="B68" t="str">
            <v>Annona</v>
          </cell>
          <cell r="C68" t="str">
            <v>amazonica</v>
          </cell>
          <cell r="D68" t="str">
            <v>Annona amazonica</v>
          </cell>
          <cell r="E68" t="str">
            <v>R. E. Fr.</v>
          </cell>
          <cell r="F68" t="str">
            <v>ANNONACEAE</v>
          </cell>
          <cell r="G68" t="str">
            <v>Anonillo</v>
          </cell>
          <cell r="H68" t="str">
            <v>HELIOFITO DURABLE</v>
          </cell>
        </row>
        <row r="69">
          <cell r="A69">
            <v>68</v>
          </cell>
          <cell r="B69" t="str">
            <v>Annona</v>
          </cell>
          <cell r="C69" t="str">
            <v>subnubila</v>
          </cell>
          <cell r="D69" t="str">
            <v>Annona subnubila</v>
          </cell>
          <cell r="F69" t="str">
            <v>ANNONACEAE</v>
          </cell>
          <cell r="G69" t="str">
            <v>Anonillo</v>
          </cell>
          <cell r="H69" t="str">
            <v>ESCIOFITO</v>
          </cell>
        </row>
        <row r="70">
          <cell r="A70">
            <v>69</v>
          </cell>
          <cell r="B70" t="str">
            <v>Annona</v>
          </cell>
          <cell r="C70" t="str">
            <v>montana</v>
          </cell>
          <cell r="D70" t="str">
            <v>Annona montana</v>
          </cell>
          <cell r="E70" t="str">
            <v>Macfad.</v>
          </cell>
          <cell r="F70" t="str">
            <v>ANNONACEAE</v>
          </cell>
          <cell r="G70" t="str">
            <v>Anonillo</v>
          </cell>
          <cell r="H70" t="str">
            <v>ESCIOFITO</v>
          </cell>
        </row>
        <row r="71">
          <cell r="A71">
            <v>70</v>
          </cell>
          <cell r="B71" t="str">
            <v>Annona</v>
          </cell>
          <cell r="C71" t="str">
            <v>muricata</v>
          </cell>
          <cell r="D71" t="str">
            <v>Annona muricata</v>
          </cell>
          <cell r="F71" t="str">
            <v>ANNONACEAE</v>
          </cell>
          <cell r="H71" t="str">
            <v>INDETERMINADO</v>
          </cell>
        </row>
        <row r="72">
          <cell r="A72">
            <v>71</v>
          </cell>
          <cell r="B72" t="str">
            <v>Annona</v>
          </cell>
          <cell r="C72" t="str">
            <v>purpurea</v>
          </cell>
          <cell r="D72" t="str">
            <v>Annona purpurea</v>
          </cell>
          <cell r="F72" t="str">
            <v>ANNONACEAE</v>
          </cell>
          <cell r="G72" t="str">
            <v>Anonito-Gallina gorda-Soncoya
-Toreta-Torete-Torito-Zoncoya</v>
          </cell>
          <cell r="H72" t="str">
            <v>INDETERMINADO</v>
          </cell>
        </row>
        <row r="73">
          <cell r="A73">
            <v>72</v>
          </cell>
          <cell r="B73" t="str">
            <v>Annona</v>
          </cell>
          <cell r="C73" t="str">
            <v>reticulata</v>
          </cell>
          <cell r="D73" t="str">
            <v>Annona reticulata</v>
          </cell>
          <cell r="F73" t="str">
            <v>ANNONACEAE</v>
          </cell>
          <cell r="G73" t="str">
            <v>?ó (Cabécar)-?ós-rí (Térraba)
-Anón-Anona-Anonillo-G?ós-rit-kra (Brunka)-Uisiro</v>
          </cell>
          <cell r="H73" t="str">
            <v>INDETERMINADO</v>
          </cell>
        </row>
        <row r="74">
          <cell r="A74">
            <v>73</v>
          </cell>
          <cell r="B74" t="str">
            <v>Annona</v>
          </cell>
          <cell r="C74" t="str">
            <v>sp</v>
          </cell>
          <cell r="D74" t="str">
            <v>Annona sp</v>
          </cell>
          <cell r="F74" t="str">
            <v>ANNONACEAE</v>
          </cell>
          <cell r="G74" t="str">
            <v>Anonillo-Anono</v>
          </cell>
          <cell r="H74" t="str">
            <v>HELIOFITO DURABLE</v>
          </cell>
        </row>
        <row r="75">
          <cell r="A75">
            <v>74</v>
          </cell>
          <cell r="B75" t="str">
            <v>Anomospermum</v>
          </cell>
          <cell r="C75" t="str">
            <v>reticulatum</v>
          </cell>
          <cell r="D75" t="str">
            <v>Anomospermum reticulatum</v>
          </cell>
          <cell r="E75" t="str">
            <v>(Mart.) Eichler</v>
          </cell>
          <cell r="F75" t="str">
            <v>MENISPERMACEAE</v>
          </cell>
          <cell r="H75" t="str">
            <v>INDETERMINADO</v>
          </cell>
        </row>
        <row r="76">
          <cell r="A76">
            <v>75</v>
          </cell>
          <cell r="B76" t="str">
            <v>Anthodiscus</v>
          </cell>
          <cell r="C76" t="str">
            <v>chocoensis</v>
          </cell>
          <cell r="D76" t="str">
            <v>Anthodiscus chocoensis</v>
          </cell>
          <cell r="F76" t="str">
            <v>CARYOCARACEAE</v>
          </cell>
          <cell r="G76" t="str">
            <v>Ajo Negro-Ajillo-Amarillon-Cascarillo</v>
          </cell>
          <cell r="H76" t="str">
            <v>INDETERMINADO</v>
          </cell>
        </row>
        <row r="77">
          <cell r="A77">
            <v>76</v>
          </cell>
          <cell r="B77" t="str">
            <v>Aparisthmium</v>
          </cell>
          <cell r="C77" t="str">
            <v>cordatum</v>
          </cell>
          <cell r="D77" t="str">
            <v>Aparisthmium cordatum</v>
          </cell>
          <cell r="E77" t="str">
            <v>(Juss.) Bail.</v>
          </cell>
          <cell r="F77" t="str">
            <v>EUPHORBIACEAE</v>
          </cell>
          <cell r="H77" t="str">
            <v>INDETERMINADO</v>
          </cell>
        </row>
        <row r="78">
          <cell r="A78">
            <v>77</v>
          </cell>
          <cell r="B78" t="str">
            <v>Apeiba</v>
          </cell>
          <cell r="C78" t="str">
            <v>aspera</v>
          </cell>
          <cell r="D78" t="str">
            <v>Apeiba aspera</v>
          </cell>
          <cell r="F78" t="str">
            <v>TILIACEAE</v>
          </cell>
          <cell r="H78" t="str">
            <v>INDETERMINADO</v>
          </cell>
        </row>
        <row r="79">
          <cell r="A79">
            <v>78</v>
          </cell>
          <cell r="B79" t="str">
            <v>Apeiba</v>
          </cell>
          <cell r="C79" t="str">
            <v>membranacea</v>
          </cell>
          <cell r="D79" t="str">
            <v>Apeiba membranacea</v>
          </cell>
          <cell r="E79" t="str">
            <v>Spruce ex Benth.</v>
          </cell>
          <cell r="F79" t="str">
            <v>TILIACEAE</v>
          </cell>
          <cell r="G79" t="str">
            <v>Peine de mico-Botijo-Botija-Burío
-Peinecillo-Tapabotija</v>
          </cell>
          <cell r="H79" t="str">
            <v>HELIOFITO DURABLE</v>
          </cell>
        </row>
        <row r="80">
          <cell r="A80">
            <v>79</v>
          </cell>
          <cell r="B80" t="str">
            <v>Apeiba</v>
          </cell>
          <cell r="C80" t="str">
            <v>tibourbou</v>
          </cell>
          <cell r="D80" t="str">
            <v>Apeiba tibourbou</v>
          </cell>
          <cell r="E80" t="str">
            <v>Aubl.</v>
          </cell>
          <cell r="F80" t="str">
            <v>TILIACEAE</v>
          </cell>
          <cell r="G80" t="str">
            <v>Burio-Chumico-Kura-krá (Brunka)
-Kut?in+gró (Térraba)-Peine de mico-Peinecillo</v>
          </cell>
          <cell r="H80" t="str">
            <v>INDETERMINADO</v>
          </cell>
        </row>
        <row r="81">
          <cell r="A81">
            <v>80</v>
          </cell>
          <cell r="B81" t="str">
            <v>Ardisia</v>
          </cell>
          <cell r="C81" t="str">
            <v>aff. tarariae</v>
          </cell>
          <cell r="D81" t="str">
            <v>Ardisia aff. tarariae</v>
          </cell>
          <cell r="E81" t="str">
            <v>Lundell</v>
          </cell>
          <cell r="F81" t="str">
            <v>MYRSINACEAE</v>
          </cell>
          <cell r="H81" t="str">
            <v>INDETERMINADO</v>
          </cell>
        </row>
        <row r="82">
          <cell r="A82">
            <v>81</v>
          </cell>
          <cell r="B82" t="str">
            <v>Ardisia</v>
          </cell>
          <cell r="C82" t="str">
            <v>auriculata</v>
          </cell>
          <cell r="D82" t="str">
            <v>Ardisia auriculata</v>
          </cell>
          <cell r="F82" t="str">
            <v>MYRSINACEAE</v>
          </cell>
          <cell r="H82" t="str">
            <v>ESCIOFITO</v>
          </cell>
        </row>
        <row r="83">
          <cell r="A83">
            <v>82</v>
          </cell>
          <cell r="B83" t="str">
            <v>Ardisia</v>
          </cell>
          <cell r="C83" t="str">
            <v>compressa</v>
          </cell>
          <cell r="D83" t="str">
            <v>Ardisia compressa</v>
          </cell>
          <cell r="E83" t="str">
            <v>Kunth</v>
          </cell>
          <cell r="F83" t="str">
            <v>MYRSINACEAE</v>
          </cell>
          <cell r="H83" t="str">
            <v>HELIOFITO DURABLE</v>
          </cell>
        </row>
        <row r="84">
          <cell r="A84">
            <v>83</v>
          </cell>
          <cell r="B84" t="str">
            <v>Ardisia</v>
          </cell>
          <cell r="C84" t="str">
            <v>fimbrillifera</v>
          </cell>
          <cell r="D84" t="str">
            <v>Ardisia fimbrillifera</v>
          </cell>
          <cell r="E84" t="str">
            <v>Lundell</v>
          </cell>
          <cell r="F84" t="str">
            <v>MYRSINACEAE</v>
          </cell>
          <cell r="H84" t="str">
            <v>INDETERMINADO</v>
          </cell>
        </row>
        <row r="85">
          <cell r="A85">
            <v>84</v>
          </cell>
          <cell r="B85" t="str">
            <v>Ardisia</v>
          </cell>
          <cell r="C85" t="str">
            <v>granatensis</v>
          </cell>
          <cell r="D85" t="str">
            <v>Ardisia granatensis</v>
          </cell>
          <cell r="F85" t="str">
            <v>MYRSINACEAE</v>
          </cell>
          <cell r="H85" t="str">
            <v>INDETERMINADO</v>
          </cell>
        </row>
        <row r="86">
          <cell r="A86">
            <v>85</v>
          </cell>
          <cell r="B86" t="str">
            <v>Ardisia</v>
          </cell>
          <cell r="C86" t="str">
            <v>latifolia</v>
          </cell>
          <cell r="D86" t="str">
            <v>Ardisia latifolia</v>
          </cell>
          <cell r="F86" t="str">
            <v>MYRSINACEAE</v>
          </cell>
          <cell r="H86" t="str">
            <v>INDETERMINADO</v>
          </cell>
        </row>
        <row r="87">
          <cell r="A87">
            <v>86</v>
          </cell>
          <cell r="B87" t="str">
            <v>Ardisia</v>
          </cell>
          <cell r="C87" t="str">
            <v>nigropunctata</v>
          </cell>
          <cell r="D87" t="str">
            <v>Ardisia nigropunctata</v>
          </cell>
          <cell r="E87" t="str">
            <v>Oerst.</v>
          </cell>
          <cell r="F87" t="str">
            <v>MYRSINACEAE</v>
          </cell>
          <cell r="H87" t="str">
            <v>HELIOFITO DURABLE</v>
          </cell>
        </row>
        <row r="88">
          <cell r="A88">
            <v>87</v>
          </cell>
          <cell r="B88" t="str">
            <v>Ardisia</v>
          </cell>
          <cell r="C88" t="str">
            <v>opegrapha</v>
          </cell>
          <cell r="D88" t="str">
            <v>Ardisia opegrapha</v>
          </cell>
          <cell r="F88" t="str">
            <v>MYRSINACEAE</v>
          </cell>
          <cell r="H88" t="str">
            <v>HELIOFITO DURABLE</v>
          </cell>
        </row>
        <row r="89">
          <cell r="A89">
            <v>88</v>
          </cell>
          <cell r="B89" t="str">
            <v>Ardisia</v>
          </cell>
          <cell r="C89" t="str">
            <v>palmana</v>
          </cell>
          <cell r="D89" t="str">
            <v>Ardisia palmana</v>
          </cell>
          <cell r="F89" t="str">
            <v>MYRSINACEAE</v>
          </cell>
          <cell r="H89" t="str">
            <v>HELIOFITO DURABLE</v>
          </cell>
        </row>
        <row r="90">
          <cell r="A90">
            <v>89</v>
          </cell>
          <cell r="B90" t="str">
            <v>Ardisia</v>
          </cell>
          <cell r="C90" t="str">
            <v>revoluta</v>
          </cell>
          <cell r="D90" t="str">
            <v>Ardisia revoluta</v>
          </cell>
          <cell r="F90" t="str">
            <v>MYRSINACEAE</v>
          </cell>
          <cell r="G90" t="str">
            <v>Tucuico</v>
          </cell>
          <cell r="H90" t="str">
            <v>HELIOFITO DURABLE</v>
          </cell>
        </row>
        <row r="91">
          <cell r="A91">
            <v>90</v>
          </cell>
          <cell r="B91" t="str">
            <v>Ardisia</v>
          </cell>
          <cell r="C91" t="str">
            <v>sp</v>
          </cell>
          <cell r="D91" t="str">
            <v>Ardisia sp</v>
          </cell>
          <cell r="F91" t="str">
            <v>MYRSINACEAE</v>
          </cell>
          <cell r="H91" t="str">
            <v>INDETERMINADO</v>
          </cell>
        </row>
        <row r="92">
          <cell r="A92">
            <v>91</v>
          </cell>
          <cell r="B92" t="str">
            <v>Ardisia</v>
          </cell>
          <cell r="C92" t="str">
            <v>standleyana</v>
          </cell>
          <cell r="D92" t="str">
            <v>Ardisia standleyana</v>
          </cell>
          <cell r="E92" t="str">
            <v>P. H. Allen</v>
          </cell>
          <cell r="F92" t="str">
            <v>MYRSINACEAE</v>
          </cell>
          <cell r="H92" t="str">
            <v>HELIOFITO DURABLE</v>
          </cell>
        </row>
        <row r="93">
          <cell r="A93">
            <v>92</v>
          </cell>
          <cell r="B93" t="str">
            <v>Aristolochia</v>
          </cell>
          <cell r="C93" t="str">
            <v>sprucei</v>
          </cell>
          <cell r="D93" t="str">
            <v>Aristolochia sprucei</v>
          </cell>
          <cell r="E93" t="str">
            <v>Mast.</v>
          </cell>
          <cell r="F93" t="str">
            <v>ARISTOLOCHIACEAE</v>
          </cell>
          <cell r="H93" t="str">
            <v>INDETERMINADO</v>
          </cell>
        </row>
        <row r="94">
          <cell r="A94">
            <v>93</v>
          </cell>
          <cell r="B94" t="str">
            <v>Arrabidaea</v>
          </cell>
          <cell r="C94" t="str">
            <v>chica</v>
          </cell>
          <cell r="D94" t="str">
            <v>Arrabidaea chica</v>
          </cell>
          <cell r="E94" t="str">
            <v>(Humb. &amp; Bonpl.) Verl.</v>
          </cell>
          <cell r="F94" t="str">
            <v>BIGNONIACEAE</v>
          </cell>
          <cell r="H94" t="str">
            <v>INDETERMINADO</v>
          </cell>
        </row>
        <row r="95">
          <cell r="A95">
            <v>94</v>
          </cell>
          <cell r="B95" t="str">
            <v>Arrabidaea</v>
          </cell>
          <cell r="C95" t="str">
            <v>florida</v>
          </cell>
          <cell r="D95" t="str">
            <v>Arrabidaea florida</v>
          </cell>
          <cell r="E95" t="str">
            <v>DC.</v>
          </cell>
          <cell r="F95" t="str">
            <v>BIGNONIACEAE</v>
          </cell>
          <cell r="H95" t="str">
            <v>INDETERMINADO</v>
          </cell>
        </row>
        <row r="96">
          <cell r="A96">
            <v>95</v>
          </cell>
          <cell r="B96" t="str">
            <v>Arrabidaea</v>
          </cell>
          <cell r="C96" t="str">
            <v>verrucosa</v>
          </cell>
          <cell r="D96" t="str">
            <v>Arrabidaea verrucosa</v>
          </cell>
          <cell r="E96" t="str">
            <v>(Standl.) A. H. Gentry</v>
          </cell>
          <cell r="F96" t="str">
            <v>BIGNONIACEAE</v>
          </cell>
          <cell r="H96" t="str">
            <v>INDETERMINADO</v>
          </cell>
        </row>
        <row r="97">
          <cell r="A97">
            <v>96</v>
          </cell>
          <cell r="B97" t="str">
            <v>Aspidosperma</v>
          </cell>
          <cell r="C97" t="str">
            <v>megalocarpom</v>
          </cell>
          <cell r="D97" t="str">
            <v>Aspidosperma megalocarpom</v>
          </cell>
          <cell r="F97" t="str">
            <v>APOCYNACEAE</v>
          </cell>
          <cell r="G97" t="str">
            <v>Amargo-Cara de tigre-Caretigre
-Golondrino-Volador</v>
          </cell>
          <cell r="H97" t="str">
            <v>HELIOFITO DURABLE</v>
          </cell>
        </row>
        <row r="98">
          <cell r="A98">
            <v>97</v>
          </cell>
          <cell r="B98" t="str">
            <v>Aspidosperma</v>
          </cell>
          <cell r="C98" t="str">
            <v>myristicifolium</v>
          </cell>
          <cell r="D98" t="str">
            <v>Aspidosperma myristicifolium</v>
          </cell>
          <cell r="E98" t="str">
            <v>(Markgr.) Woodson</v>
          </cell>
          <cell r="F98" t="str">
            <v>APOCYNACEAE</v>
          </cell>
          <cell r="H98" t="str">
            <v>HELIOFITO DURABLE</v>
          </cell>
        </row>
        <row r="99">
          <cell r="A99">
            <v>98</v>
          </cell>
          <cell r="B99" t="str">
            <v>Aspidosperma</v>
          </cell>
          <cell r="C99" t="str">
            <v>spruceanum</v>
          </cell>
          <cell r="D99" t="str">
            <v>Aspidosperma spruceanum</v>
          </cell>
          <cell r="E99" t="str">
            <v>Benth. ex Mull. Arg.</v>
          </cell>
          <cell r="F99" t="str">
            <v>APOCYNACEAE</v>
          </cell>
          <cell r="G99" t="str">
            <v>Amargo-Cara de tigre-Amargo colorado
-Chidra-Cola de gallo-Manglillo-Pintura de indio-Simarruda-Tucuso-Varalta</v>
          </cell>
          <cell r="H99" t="str">
            <v>HELIOFITO DURABLE</v>
          </cell>
        </row>
        <row r="100">
          <cell r="A100">
            <v>99</v>
          </cell>
          <cell r="B100" t="str">
            <v>Asplundia</v>
          </cell>
          <cell r="C100" t="str">
            <v>uncinata</v>
          </cell>
          <cell r="D100" t="str">
            <v>Asplundia uncinata</v>
          </cell>
          <cell r="E100" t="str">
            <v>Harling</v>
          </cell>
          <cell r="F100" t="str">
            <v>CYCLANTHACEAE</v>
          </cell>
          <cell r="H100" t="str">
            <v>INDETERMINADO</v>
          </cell>
        </row>
        <row r="101">
          <cell r="A101">
            <v>100</v>
          </cell>
          <cell r="B101" t="str">
            <v>Asterogyne</v>
          </cell>
          <cell r="C101" t="str">
            <v>martiana</v>
          </cell>
          <cell r="D101" t="str">
            <v>Asterogyne martiana</v>
          </cell>
          <cell r="E101" t="str">
            <v>(H. Wendl.) H. Wendl. ex Hemsl.</v>
          </cell>
          <cell r="F101" t="str">
            <v>ARECACEAE</v>
          </cell>
          <cell r="H101" t="str">
            <v>INDETERMINADO</v>
          </cell>
        </row>
        <row r="102">
          <cell r="A102">
            <v>101</v>
          </cell>
          <cell r="B102" t="str">
            <v>Astrocaryum</v>
          </cell>
          <cell r="C102" t="str">
            <v>alatum</v>
          </cell>
          <cell r="D102" t="str">
            <v>Astrocaryum alatum</v>
          </cell>
          <cell r="E102" t="str">
            <v>UNK</v>
          </cell>
          <cell r="F102" t="str">
            <v>ARECACEAE</v>
          </cell>
          <cell r="G102" t="str">
            <v>Coquito-Coquillo-Coyolillo-Palma coquito</v>
          </cell>
          <cell r="H102" t="str">
            <v>PALMA</v>
          </cell>
        </row>
        <row r="103">
          <cell r="A103">
            <v>102</v>
          </cell>
          <cell r="B103" t="str">
            <v>Astrocaryum</v>
          </cell>
          <cell r="C103" t="str">
            <v>confertum</v>
          </cell>
          <cell r="D103" t="str">
            <v>Astrocaryum confertum</v>
          </cell>
          <cell r="E103" t="str">
            <v>H. Wendl. ex Burret</v>
          </cell>
          <cell r="F103" t="str">
            <v>ARECACEAE</v>
          </cell>
          <cell r="G103" t="str">
            <v>Coyolillo-Pejiballe de montaña-Surubre</v>
          </cell>
          <cell r="H103" t="str">
            <v>PALMA</v>
          </cell>
        </row>
        <row r="104">
          <cell r="A104">
            <v>103</v>
          </cell>
          <cell r="B104" t="str">
            <v>Astrocaryum</v>
          </cell>
          <cell r="C104" t="str">
            <v>standleyanum</v>
          </cell>
          <cell r="D104" t="str">
            <v>Astrocaryum standleyanum</v>
          </cell>
          <cell r="F104" t="str">
            <v>ARECACEAE</v>
          </cell>
          <cell r="G104" t="str">
            <v>Chontadura-Chonta-Coquito-Jála,Kík,O-krá
(Brunka)-Orú (Bribri)-Palma Coquito-Pejibaye-Pejibaye de montaña-Sú (Térraba)-Urú (Cabécar)</v>
          </cell>
          <cell r="H104" t="str">
            <v>PALMA</v>
          </cell>
        </row>
        <row r="105">
          <cell r="A105">
            <v>104</v>
          </cell>
          <cell r="B105" t="str">
            <v>Astronium</v>
          </cell>
          <cell r="C105" t="str">
            <v>graveolens</v>
          </cell>
          <cell r="D105" t="str">
            <v>Astronium graveolens</v>
          </cell>
          <cell r="F105" t="str">
            <v>ANACARDIACEAE</v>
          </cell>
          <cell r="G105" t="str">
            <v>Ron ron</v>
          </cell>
          <cell r="H105" t="str">
            <v>INDETERMINADO</v>
          </cell>
        </row>
        <row r="106">
          <cell r="A106">
            <v>105</v>
          </cell>
          <cell r="B106" t="str">
            <v>Attalea</v>
          </cell>
          <cell r="C106" t="str">
            <v>rostrata</v>
          </cell>
          <cell r="D106" t="str">
            <v>Attalea rostrata</v>
          </cell>
          <cell r="F106" t="str">
            <v>ARECACEAE</v>
          </cell>
          <cell r="G106" t="str">
            <v>Corozo-Palma real</v>
          </cell>
          <cell r="H106" t="str">
            <v>INDETERMINADO</v>
          </cell>
        </row>
        <row r="107">
          <cell r="A107">
            <v>106</v>
          </cell>
          <cell r="B107" t="str">
            <v>Bactris</v>
          </cell>
          <cell r="C107" t="str">
            <v>caudata</v>
          </cell>
          <cell r="D107" t="str">
            <v>Bactris caudata</v>
          </cell>
          <cell r="E107" t="str">
            <v>H. Wendl. ex Burret</v>
          </cell>
          <cell r="F107" t="str">
            <v>ARECACEAE</v>
          </cell>
          <cell r="H107" t="str">
            <v>PALMA</v>
          </cell>
        </row>
        <row r="108">
          <cell r="A108">
            <v>107</v>
          </cell>
          <cell r="B108" t="str">
            <v>Bactris</v>
          </cell>
          <cell r="C108" t="str">
            <v>coloradonis</v>
          </cell>
          <cell r="D108" t="str">
            <v>Bactris coloradonis</v>
          </cell>
          <cell r="E108" t="str">
            <v>L. H. Bailey</v>
          </cell>
          <cell r="F108" t="str">
            <v>ARECACEAE</v>
          </cell>
          <cell r="H108" t="str">
            <v>PALMA</v>
          </cell>
        </row>
        <row r="109">
          <cell r="A109">
            <v>108</v>
          </cell>
          <cell r="B109" t="str">
            <v>Bactris</v>
          </cell>
          <cell r="C109" t="str">
            <v>gasipaes</v>
          </cell>
          <cell r="D109" t="str">
            <v>Bactris gasipaes</v>
          </cell>
          <cell r="F109" t="str">
            <v>ARECACEAE</v>
          </cell>
          <cell r="G109" t="str">
            <v>Pejiballe</v>
          </cell>
          <cell r="H109" t="str">
            <v>PALMA</v>
          </cell>
        </row>
        <row r="110">
          <cell r="A110">
            <v>109</v>
          </cell>
          <cell r="B110" t="str">
            <v>Bactris</v>
          </cell>
          <cell r="C110" t="str">
            <v>sp</v>
          </cell>
          <cell r="D110" t="str">
            <v>Bactris sp</v>
          </cell>
          <cell r="F110" t="str">
            <v>ARECACEAE</v>
          </cell>
          <cell r="H110" t="str">
            <v>PALMA</v>
          </cell>
        </row>
        <row r="111">
          <cell r="A111">
            <v>110</v>
          </cell>
          <cell r="B111" t="str">
            <v>Balizia</v>
          </cell>
          <cell r="C111" t="str">
            <v>elegans</v>
          </cell>
          <cell r="D111" t="str">
            <v>Balizia elegans</v>
          </cell>
          <cell r="E111" t="str">
            <v>(Ducke) Barneby &amp; J. W. Grimes</v>
          </cell>
          <cell r="F111" t="str">
            <v>FABACEAE/MIM.</v>
          </cell>
          <cell r="G111" t="str">
            <v>Ajillo-Ardilla-Guaba-Guabo
-Tamarindillo-Tamarindo</v>
          </cell>
          <cell r="H111" t="str">
            <v>HELIOFITO DURABLE</v>
          </cell>
        </row>
        <row r="112">
          <cell r="A112">
            <v>111</v>
          </cell>
          <cell r="B112" t="str">
            <v>Banara</v>
          </cell>
          <cell r="C112" t="str">
            <v>guianensis</v>
          </cell>
          <cell r="D112" t="str">
            <v>Banara guianensis</v>
          </cell>
          <cell r="E112" t="str">
            <v>Aubl.</v>
          </cell>
          <cell r="F112" t="str">
            <v>FLACOURTIACEAE</v>
          </cell>
          <cell r="H112" t="str">
            <v>INDETERMINADO</v>
          </cell>
        </row>
        <row r="113">
          <cell r="A113">
            <v>112</v>
          </cell>
          <cell r="B113" t="str">
            <v>Batocarpus</v>
          </cell>
          <cell r="C113" t="str">
            <v>costaricensis</v>
          </cell>
          <cell r="D113" t="str">
            <v>Batocarpus costaricensis</v>
          </cell>
          <cell r="F113" t="str">
            <v>MORACEAE</v>
          </cell>
          <cell r="G113" t="str">
            <v>Lechillo-Níspero colorado-Ojoche macho
-Ojoche negro-Ojochillo-Raton-Ratón suave-Suaw</v>
          </cell>
          <cell r="H113" t="str">
            <v>INDETERMINADO</v>
          </cell>
        </row>
        <row r="114">
          <cell r="A114">
            <v>113</v>
          </cell>
          <cell r="B114" t="str">
            <v>Bauhinia</v>
          </cell>
          <cell r="C114" t="str">
            <v>guianensis</v>
          </cell>
          <cell r="D114" t="str">
            <v>Bauhinia guianensis</v>
          </cell>
          <cell r="E114" t="str">
            <v>Aubl.</v>
          </cell>
          <cell r="F114" t="str">
            <v>FABACEAE/CAES.</v>
          </cell>
          <cell r="H114" t="str">
            <v>INDETERMINADO</v>
          </cell>
        </row>
        <row r="115">
          <cell r="A115">
            <v>114</v>
          </cell>
          <cell r="B115" t="str">
            <v>Bauhinia</v>
          </cell>
          <cell r="C115" t="str">
            <v>outimouta</v>
          </cell>
          <cell r="D115" t="str">
            <v>Bauhinia outimouta</v>
          </cell>
          <cell r="E115" t="str">
            <v>Aubl.</v>
          </cell>
          <cell r="F115" t="str">
            <v>FABACEAE/CAES.</v>
          </cell>
          <cell r="H115" t="str">
            <v>INDETERMINADO</v>
          </cell>
        </row>
        <row r="116">
          <cell r="A116">
            <v>115</v>
          </cell>
          <cell r="B116" t="str">
            <v>Bauhinia</v>
          </cell>
          <cell r="C116" t="str">
            <v>ungulata</v>
          </cell>
          <cell r="D116" t="str">
            <v>Bauhinia ungulata</v>
          </cell>
          <cell r="F116" t="str">
            <v>FABACEAE/CAES.</v>
          </cell>
          <cell r="G116" t="str">
            <v>Casco de venado-Chacho de danto</v>
          </cell>
          <cell r="H116" t="str">
            <v>INDETERMINADO</v>
          </cell>
        </row>
        <row r="117">
          <cell r="A117">
            <v>116</v>
          </cell>
          <cell r="B117" t="str">
            <v>Beilschmiedia</v>
          </cell>
          <cell r="C117" t="str">
            <v>alloiophylla</v>
          </cell>
          <cell r="D117" t="str">
            <v>Beilschmiedia alloiophylla</v>
          </cell>
          <cell r="E117" t="str">
            <v>(Rusby) Kosterm</v>
          </cell>
          <cell r="F117" t="str">
            <v>LAURACEAE</v>
          </cell>
          <cell r="G117" t="str">
            <v>Ira-Aguacatillo-Quizarra-Aguacatón</v>
          </cell>
          <cell r="H117" t="str">
            <v>ESCIOFITO</v>
          </cell>
        </row>
        <row r="118">
          <cell r="A118">
            <v>117</v>
          </cell>
          <cell r="B118" t="str">
            <v>Beilschmiedia</v>
          </cell>
          <cell r="C118" t="str">
            <v>anay</v>
          </cell>
          <cell r="D118" t="str">
            <v>Beilschmiedia anay</v>
          </cell>
          <cell r="F118" t="str">
            <v>LAURACEAE</v>
          </cell>
          <cell r="G118" t="str">
            <v>Ira-Aguacaton-Quizarra</v>
          </cell>
          <cell r="H118" t="str">
            <v>ESCIOFITO</v>
          </cell>
        </row>
        <row r="119">
          <cell r="A119">
            <v>118</v>
          </cell>
          <cell r="B119" t="str">
            <v>Beilschmiedia</v>
          </cell>
          <cell r="C119" t="str">
            <v>brenesii</v>
          </cell>
          <cell r="D119" t="str">
            <v>Beilschmiedia brenesii</v>
          </cell>
          <cell r="F119" t="str">
            <v>LAURACEAE</v>
          </cell>
          <cell r="H119" t="str">
            <v>INDETERMINADO</v>
          </cell>
        </row>
        <row r="120">
          <cell r="A120">
            <v>119</v>
          </cell>
          <cell r="B120" t="str">
            <v>Beilschmiedia</v>
          </cell>
          <cell r="C120" t="str">
            <v>costaricensis</v>
          </cell>
          <cell r="D120" t="str">
            <v>Beilschmiedia costaricensis</v>
          </cell>
          <cell r="E120" t="str">
            <v>Mez &amp; Pittier</v>
          </cell>
          <cell r="F120" t="str">
            <v>LAURACEAE</v>
          </cell>
          <cell r="G120" t="str">
            <v>Ira-Aguacatillo-Quizarra-Aguacaton-Irör</v>
          </cell>
          <cell r="H120" t="str">
            <v>ESCIOFITO</v>
          </cell>
        </row>
        <row r="121">
          <cell r="A121">
            <v>120</v>
          </cell>
          <cell r="B121" t="str">
            <v>Beilschmiedia</v>
          </cell>
          <cell r="C121" t="str">
            <v>pendula</v>
          </cell>
          <cell r="D121" t="str">
            <v>Beilschmiedia pendula</v>
          </cell>
          <cell r="E121" t="str">
            <v>(Sw.) Hemsl.</v>
          </cell>
          <cell r="F121" t="str">
            <v>LAURACEAE</v>
          </cell>
          <cell r="G121" t="str">
            <v>Chancho blanco-Comenegro
-Quizarrá-Quizarrá rosado-Tigísaro-Tiquizarra-Volador</v>
          </cell>
          <cell r="H121" t="str">
            <v>INDETERMINADO</v>
          </cell>
        </row>
        <row r="122">
          <cell r="A122">
            <v>121</v>
          </cell>
          <cell r="B122" t="str">
            <v>Beilschmiedia</v>
          </cell>
          <cell r="C122" t="str">
            <v>sp</v>
          </cell>
          <cell r="D122" t="str">
            <v>Beilschmiedia sp</v>
          </cell>
          <cell r="F122" t="str">
            <v>LAURACEAE</v>
          </cell>
          <cell r="H122" t="str">
            <v>ESCIOFITO</v>
          </cell>
        </row>
        <row r="123">
          <cell r="A123">
            <v>122</v>
          </cell>
          <cell r="B123" t="str">
            <v>Beilschmiedia</v>
          </cell>
          <cell r="C123" t="str">
            <v>tovarensis</v>
          </cell>
          <cell r="D123" t="str">
            <v>Beilschmiedia tovarensis</v>
          </cell>
          <cell r="E123" t="str">
            <v>(Meisn.) Sa. Nishida</v>
          </cell>
          <cell r="F123" t="str">
            <v>LAURACEAE</v>
          </cell>
          <cell r="H123" t="str">
            <v>ESCIOFITO</v>
          </cell>
        </row>
        <row r="124">
          <cell r="A124">
            <v>123</v>
          </cell>
          <cell r="B124" t="str">
            <v>Bellucia</v>
          </cell>
          <cell r="C124" t="str">
            <v>pentamera</v>
          </cell>
          <cell r="D124" t="str">
            <v>Bellucia pentamera</v>
          </cell>
          <cell r="E124" t="str">
            <v>Naudin</v>
          </cell>
          <cell r="F124" t="str">
            <v>MELASTOMATACEAE</v>
          </cell>
          <cell r="G124" t="str">
            <v>Coronillo-Higo-Papaturro agrio</v>
          </cell>
          <cell r="H124" t="str">
            <v>INDETERMINADO</v>
          </cell>
        </row>
        <row r="125">
          <cell r="A125">
            <v>124</v>
          </cell>
          <cell r="B125" t="str">
            <v>Billia</v>
          </cell>
          <cell r="C125" t="str">
            <v>colombiana</v>
          </cell>
          <cell r="D125" t="str">
            <v>Billia colombiana</v>
          </cell>
          <cell r="E125" t="str">
            <v>Planch. &amp; Lindl.</v>
          </cell>
          <cell r="F125" t="str">
            <v>HIPPOCASTANACEAE</v>
          </cell>
          <cell r="G125" t="str">
            <v>Cucaracho-Guatusa-Ocora</v>
          </cell>
          <cell r="H125" t="str">
            <v>ESCIOFITO</v>
          </cell>
        </row>
        <row r="126">
          <cell r="A126">
            <v>125</v>
          </cell>
          <cell r="B126" t="str">
            <v>Billia</v>
          </cell>
          <cell r="C126" t="str">
            <v>hippocastanum</v>
          </cell>
          <cell r="D126" t="str">
            <v>Billia hippocastanum</v>
          </cell>
          <cell r="E126" t="str">
            <v>Peyr.</v>
          </cell>
          <cell r="F126" t="str">
            <v>HIPPOCASTANACEAE</v>
          </cell>
          <cell r="G126" t="str">
            <v>Cucaracho-Guatusa-Cedron</v>
          </cell>
          <cell r="H126" t="str">
            <v>ESCIOFITO</v>
          </cell>
        </row>
        <row r="127">
          <cell r="A127">
            <v>126</v>
          </cell>
          <cell r="B127" t="str">
            <v>Billia</v>
          </cell>
          <cell r="C127" t="str">
            <v>rosea</v>
          </cell>
          <cell r="D127" t="str">
            <v>Billia rosea</v>
          </cell>
          <cell r="F127" t="str">
            <v>HIPPOCASTANACEAE</v>
          </cell>
          <cell r="G127" t="str">
            <v>Cachimba-Cachimbó-Cocora-Corona
-Cucaracho-Guatuzo-Ira zapote-Ocora-Resina-Resino</v>
          </cell>
          <cell r="H127" t="str">
            <v>INDETERMINADO</v>
          </cell>
        </row>
        <row r="128">
          <cell r="A128">
            <v>127</v>
          </cell>
          <cell r="B128" t="str">
            <v>Bombacopsis</v>
          </cell>
          <cell r="C128" t="str">
            <v>quinata</v>
          </cell>
          <cell r="D128" t="str">
            <v>Bombacopsis quinata</v>
          </cell>
          <cell r="F128" t="str">
            <v>BOMBACACEAE</v>
          </cell>
          <cell r="G128" t="str">
            <v>Pochote-Cedro pochote</v>
          </cell>
          <cell r="H128" t="str">
            <v>INDETERMINADO</v>
          </cell>
        </row>
        <row r="129">
          <cell r="A129">
            <v>128</v>
          </cell>
          <cell r="B129" t="str">
            <v>Bombacopsis</v>
          </cell>
          <cell r="C129" t="str">
            <v>sessilis</v>
          </cell>
          <cell r="D129" t="str">
            <v>Bombacopsis sessilis</v>
          </cell>
          <cell r="F129" t="str">
            <v>BOMBACACEAE</v>
          </cell>
          <cell r="G129" t="str">
            <v>Barrigón-Cedro espinoso-Ceibilla
-Ceibo verde-Pochote pelado</v>
          </cell>
          <cell r="H129" t="str">
            <v>INDETERMINADO</v>
          </cell>
        </row>
        <row r="130">
          <cell r="A130">
            <v>129</v>
          </cell>
          <cell r="B130" t="str">
            <v>Bonafousia</v>
          </cell>
          <cell r="C130" t="str">
            <v>undulata</v>
          </cell>
          <cell r="D130" t="str">
            <v>Bonafousia undulata</v>
          </cell>
          <cell r="F130" t="str">
            <v>APOCYNACEAE</v>
          </cell>
          <cell r="H130" t="str">
            <v>INDETERMINADO</v>
          </cell>
        </row>
        <row r="131">
          <cell r="A131">
            <v>130</v>
          </cell>
          <cell r="B131" t="str">
            <v>Borojoa</v>
          </cell>
          <cell r="C131" t="str">
            <v>panamensis</v>
          </cell>
          <cell r="D131" t="str">
            <v>Borojoa panamensis</v>
          </cell>
          <cell r="F131" t="str">
            <v>RUBIACEAE</v>
          </cell>
          <cell r="H131" t="str">
            <v>ESCIOFITO</v>
          </cell>
        </row>
        <row r="132">
          <cell r="A132">
            <v>131</v>
          </cell>
          <cell r="B132" t="str">
            <v>Borojoa</v>
          </cell>
          <cell r="C132" t="str">
            <v>patinoi</v>
          </cell>
          <cell r="D132" t="str">
            <v>Borojoa patinoi</v>
          </cell>
          <cell r="F132" t="str">
            <v>RUBIACEAE</v>
          </cell>
          <cell r="H132" t="str">
            <v>ESCIOFITO</v>
          </cell>
        </row>
        <row r="133">
          <cell r="A133">
            <v>132</v>
          </cell>
          <cell r="B133" t="str">
            <v>Borojoa</v>
          </cell>
          <cell r="C133" t="str">
            <v>sp</v>
          </cell>
          <cell r="D133" t="str">
            <v>Borojoa sp</v>
          </cell>
          <cell r="F133" t="str">
            <v>RUBIACEAE</v>
          </cell>
          <cell r="H133" t="str">
            <v>ESCIOFITO</v>
          </cell>
        </row>
        <row r="134">
          <cell r="A134">
            <v>133</v>
          </cell>
          <cell r="B134" t="str">
            <v>Bourreria</v>
          </cell>
          <cell r="C134" t="str">
            <v>costaricensis</v>
          </cell>
          <cell r="D134" t="str">
            <v>Bourreria costaricensis</v>
          </cell>
          <cell r="E134" t="str">
            <v>(Standl.) A. H. Gentry</v>
          </cell>
          <cell r="F134" t="str">
            <v>BORAGINACEAE</v>
          </cell>
          <cell r="H134" t="str">
            <v>INDETERMINADO</v>
          </cell>
        </row>
        <row r="135">
          <cell r="A135">
            <v>134</v>
          </cell>
          <cell r="B135" t="str">
            <v>Bourreria</v>
          </cell>
          <cell r="C135" t="str">
            <v>oxyphylla</v>
          </cell>
          <cell r="D135" t="str">
            <v>Bourreria oxyphylla</v>
          </cell>
          <cell r="F135" t="str">
            <v>BORAGINACEAE</v>
          </cell>
          <cell r="H135" t="str">
            <v>INDETERMINADO</v>
          </cell>
        </row>
        <row r="136">
          <cell r="A136">
            <v>135</v>
          </cell>
          <cell r="B136" t="str">
            <v>Brosimum</v>
          </cell>
          <cell r="C136" t="str">
            <v>alicastrum</v>
          </cell>
          <cell r="D136" t="str">
            <v>Brosimum alicastrum</v>
          </cell>
          <cell r="E136" t="str">
            <v>Sw.</v>
          </cell>
          <cell r="F136" t="str">
            <v>MORACEAE</v>
          </cell>
          <cell r="G136" t="str">
            <v>Ojoche-Kóke-Lechoso-Mastate-Morillo
-Ojoche amarillo-Ojoche de fruta-Ramón</v>
          </cell>
          <cell r="H136" t="str">
            <v>ESCIOFITO</v>
          </cell>
        </row>
        <row r="137">
          <cell r="A137">
            <v>136</v>
          </cell>
          <cell r="B137" t="str">
            <v>Brosimum</v>
          </cell>
          <cell r="C137" t="str">
            <v>costaricanum</v>
          </cell>
          <cell r="D137" t="str">
            <v>Brosimum costaricanum</v>
          </cell>
          <cell r="F137" t="str">
            <v>MORACEAE</v>
          </cell>
          <cell r="G137" t="str">
            <v>Bë-Kóke-Lechoso-Morillo-Ojoche-Ojoche
lechoso-Ojoche macho-Ojochillo-Ojochillo amarillo-Shubi</v>
          </cell>
          <cell r="H137" t="str">
            <v>INDETERMINADO</v>
          </cell>
        </row>
        <row r="138">
          <cell r="A138">
            <v>137</v>
          </cell>
          <cell r="B138" t="str">
            <v>Brosimum</v>
          </cell>
          <cell r="C138" t="str">
            <v>guianense</v>
          </cell>
          <cell r="D138" t="str">
            <v>Brosimum guianense</v>
          </cell>
          <cell r="E138" t="str">
            <v>(Aubl.) Huber</v>
          </cell>
          <cell r="F138" t="str">
            <v>MORACEAE</v>
          </cell>
          <cell r="G138" t="str">
            <v>Ojoche colorado-Ojochillo</v>
          </cell>
          <cell r="H138" t="str">
            <v>ESCIOFITO</v>
          </cell>
        </row>
        <row r="139">
          <cell r="A139">
            <v>138</v>
          </cell>
          <cell r="B139" t="str">
            <v>Brosimum</v>
          </cell>
          <cell r="C139" t="str">
            <v>guianensis</v>
          </cell>
          <cell r="D139" t="str">
            <v>Brosimum guianensis</v>
          </cell>
          <cell r="F139" t="str">
            <v>MORACEAE</v>
          </cell>
          <cell r="H139" t="str">
            <v>INDETERMINADO</v>
          </cell>
        </row>
        <row r="140">
          <cell r="A140">
            <v>139</v>
          </cell>
          <cell r="B140" t="str">
            <v>Brosimum</v>
          </cell>
          <cell r="C140" t="str">
            <v>lactescens</v>
          </cell>
          <cell r="D140" t="str">
            <v>Brosimum lactescens</v>
          </cell>
          <cell r="E140" t="str">
            <v>(S. Moore) C.C. Berg</v>
          </cell>
          <cell r="F140" t="str">
            <v>MORACEAE</v>
          </cell>
          <cell r="G140" t="str">
            <v>Ojochillo-Ojoche-Ojoche blanco-Ojochito</v>
          </cell>
          <cell r="H140" t="str">
            <v>ESCIOFITO</v>
          </cell>
        </row>
        <row r="141">
          <cell r="A141">
            <v>140</v>
          </cell>
          <cell r="B141" t="str">
            <v>Brosimum</v>
          </cell>
          <cell r="C141" t="str">
            <v>sp</v>
          </cell>
          <cell r="D141" t="str">
            <v>Brosimum sp</v>
          </cell>
          <cell r="F141" t="str">
            <v>MORACEAE</v>
          </cell>
          <cell r="H141" t="str">
            <v>ESCIOFITO</v>
          </cell>
        </row>
        <row r="142">
          <cell r="A142">
            <v>141</v>
          </cell>
          <cell r="B142" t="str">
            <v>Brosimum</v>
          </cell>
          <cell r="C142" t="str">
            <v>utile</v>
          </cell>
          <cell r="D142" t="str">
            <v>Brosimum utile</v>
          </cell>
          <cell r="E142" t="str">
            <v>(Kunth) Oken</v>
          </cell>
          <cell r="F142" t="str">
            <v>MORACEAE</v>
          </cell>
          <cell r="G142" t="str">
            <v>Árbol de leche-Baco-Baco lechoso-
Datsi-Kóke-Kokí-Kooche-Lechoso-Mastateleche,Sháliklo,Shontsi,Shwali,Tsalliklo,Vaco</v>
          </cell>
          <cell r="H142" t="str">
            <v>INDETERMINADO</v>
          </cell>
        </row>
        <row r="143">
          <cell r="A143">
            <v>142</v>
          </cell>
          <cell r="B143" t="str">
            <v>Brunellia</v>
          </cell>
          <cell r="C143" t="str">
            <v>costaricensis</v>
          </cell>
          <cell r="D143" t="str">
            <v>Brunellia costaricensis</v>
          </cell>
          <cell r="E143" t="str">
            <v>Standl</v>
          </cell>
          <cell r="F143" t="str">
            <v>BRUNELLIACEAE</v>
          </cell>
          <cell r="G143" t="str">
            <v>Cedrillo</v>
          </cell>
          <cell r="H143" t="str">
            <v>HELIOFITO EFIMERO</v>
          </cell>
        </row>
        <row r="144">
          <cell r="A144">
            <v>143</v>
          </cell>
          <cell r="B144" t="str">
            <v>Brunellia</v>
          </cell>
          <cell r="C144" t="str">
            <v xml:space="preserve">standleyana </v>
          </cell>
          <cell r="D144" t="str">
            <v xml:space="preserve">Brunellia standleyana </v>
          </cell>
          <cell r="E144" t="str">
            <v>Cuatrec</v>
          </cell>
          <cell r="F144" t="str">
            <v>BRUNELLIACEAE</v>
          </cell>
          <cell r="H144" t="str">
            <v>HELIOFITO EFIMERO</v>
          </cell>
        </row>
        <row r="145">
          <cell r="A145">
            <v>144</v>
          </cell>
          <cell r="B145" t="str">
            <v>Brunellia</v>
          </cell>
          <cell r="C145" t="str">
            <v>sp</v>
          </cell>
          <cell r="D145" t="str">
            <v>Brunellia sp</v>
          </cell>
          <cell r="F145" t="str">
            <v>BRUNELLIACEAE</v>
          </cell>
          <cell r="H145" t="str">
            <v>HELIOFITO EFIMERO</v>
          </cell>
        </row>
        <row r="146">
          <cell r="A146">
            <v>145</v>
          </cell>
          <cell r="B146" t="str">
            <v>Bunchosia</v>
          </cell>
          <cell r="C146" t="str">
            <v>macrophylla</v>
          </cell>
          <cell r="D146" t="str">
            <v>Bunchosia macrophylla</v>
          </cell>
          <cell r="E146" t="str">
            <v>Rose</v>
          </cell>
          <cell r="F146" t="str">
            <v>MALPIGHIACEAE</v>
          </cell>
          <cell r="H146" t="str">
            <v>INDETERMINADO</v>
          </cell>
        </row>
        <row r="147">
          <cell r="A147">
            <v>146</v>
          </cell>
          <cell r="B147" t="str">
            <v>Bunchosia</v>
          </cell>
          <cell r="C147" t="str">
            <v>pilosa</v>
          </cell>
          <cell r="D147" t="str">
            <v>Bunchosia pilosa</v>
          </cell>
          <cell r="F147" t="str">
            <v>MALPIGHIACEAE</v>
          </cell>
          <cell r="H147" t="str">
            <v>INDETERMINADO</v>
          </cell>
        </row>
        <row r="148">
          <cell r="A148">
            <v>147</v>
          </cell>
          <cell r="B148" t="str">
            <v>Bursera</v>
          </cell>
          <cell r="C148" t="str">
            <v>simaruba</v>
          </cell>
          <cell r="D148" t="str">
            <v>Bursera simaruba</v>
          </cell>
          <cell r="E148" t="str">
            <v>(L.) Sarg.</v>
          </cell>
          <cell r="F148" t="str">
            <v>BURSERACEAE</v>
          </cell>
          <cell r="G148" t="str">
            <v>Indio desnudo-Indio pelao-Jicoa-Jicote-Jiñocuabe-Jiñote
-Almácigo-Árbol del turista-Caraña-Caraño-KöloKámoli,Papelillo</v>
          </cell>
          <cell r="H148" t="str">
            <v>HELIOFITO DURABLE</v>
          </cell>
        </row>
        <row r="149">
          <cell r="A149">
            <v>148</v>
          </cell>
          <cell r="B149" t="str">
            <v>Bursera</v>
          </cell>
          <cell r="C149" t="str">
            <v>tomentosa</v>
          </cell>
          <cell r="D149" t="str">
            <v>Bursera tomentosa</v>
          </cell>
          <cell r="F149" t="str">
            <v>BURSERACEAE</v>
          </cell>
          <cell r="G149" t="str">
            <v>Cañagria-Caraña-Dólijkwo-Indio-Indio
plateado-Ulösurulí</v>
          </cell>
          <cell r="H149" t="str">
            <v>INDETERMINADO</v>
          </cell>
        </row>
        <row r="150">
          <cell r="A150">
            <v>149</v>
          </cell>
          <cell r="B150" t="str">
            <v>Byrsonima</v>
          </cell>
          <cell r="C150" t="str">
            <v>arthropoda</v>
          </cell>
          <cell r="D150" t="str">
            <v>Byrsonima arthropoda</v>
          </cell>
          <cell r="F150" t="str">
            <v>MALPIGHIACEAE</v>
          </cell>
          <cell r="G150" t="str">
            <v>Nance montaña</v>
          </cell>
          <cell r="H150" t="str">
            <v>HELIOFITO DURABLE</v>
          </cell>
        </row>
        <row r="151">
          <cell r="A151">
            <v>150</v>
          </cell>
          <cell r="B151" t="str">
            <v>Byrsonima</v>
          </cell>
          <cell r="C151" t="str">
            <v>crassifolia</v>
          </cell>
          <cell r="D151" t="str">
            <v>Byrsonima crassifolia</v>
          </cell>
          <cell r="E151" t="str">
            <v>(L.) Kunth</v>
          </cell>
          <cell r="F151" t="str">
            <v>MALPIGHIACEAE</v>
          </cell>
          <cell r="G151" t="str">
            <v>Nance</v>
          </cell>
          <cell r="H151" t="str">
            <v>HELIOFITO DURABLE</v>
          </cell>
        </row>
        <row r="152">
          <cell r="A152">
            <v>151</v>
          </cell>
          <cell r="B152" t="str">
            <v>Byrsonima</v>
          </cell>
          <cell r="C152" t="str">
            <v>spicata</v>
          </cell>
          <cell r="D152" t="str">
            <v>Byrsonima spicata</v>
          </cell>
          <cell r="E152" t="str">
            <v>(Cav.)  DC.</v>
          </cell>
          <cell r="F152" t="str">
            <v>MALPIGHIACEAE</v>
          </cell>
          <cell r="H152" t="str">
            <v>INDETERMINADO</v>
          </cell>
        </row>
        <row r="153">
          <cell r="A153">
            <v>152</v>
          </cell>
          <cell r="B153" t="str">
            <v>Cabralea</v>
          </cell>
          <cell r="C153" t="str">
            <v>conjerana</v>
          </cell>
          <cell r="D153" t="str">
            <v>Cabralea conjerana</v>
          </cell>
          <cell r="F153" t="str">
            <v>MELIACEAE</v>
          </cell>
          <cell r="H153" t="str">
            <v>INDETERMINADO</v>
          </cell>
        </row>
        <row r="154">
          <cell r="A154">
            <v>153</v>
          </cell>
          <cell r="B154" t="str">
            <v>Calatola</v>
          </cell>
          <cell r="C154" t="str">
            <v>costaricensis</v>
          </cell>
          <cell r="D154" t="str">
            <v>Calatola costaricensis</v>
          </cell>
          <cell r="E154" t="str">
            <v>Standl.</v>
          </cell>
          <cell r="F154" t="str">
            <v>ICACINACEAE</v>
          </cell>
          <cell r="G154" t="str">
            <v>Coquito</v>
          </cell>
          <cell r="H154" t="str">
            <v>ESCIOFITO</v>
          </cell>
        </row>
        <row r="155">
          <cell r="A155">
            <v>154</v>
          </cell>
          <cell r="B155" t="str">
            <v>Calliandra</v>
          </cell>
          <cell r="C155" t="str">
            <v>rhodocephala</v>
          </cell>
          <cell r="D155" t="str">
            <v>Calliandra rhodocephala</v>
          </cell>
          <cell r="E155" t="str">
            <v>Donn. Sm.</v>
          </cell>
          <cell r="F155" t="str">
            <v>FABACEAE/MIM.</v>
          </cell>
          <cell r="H155" t="str">
            <v>INDETERMINADO</v>
          </cell>
        </row>
        <row r="156">
          <cell r="A156">
            <v>155</v>
          </cell>
          <cell r="B156" t="str">
            <v>Calliandra</v>
          </cell>
          <cell r="C156" t="str">
            <v>rubescens</v>
          </cell>
          <cell r="D156" t="str">
            <v>Calliandra rubescens</v>
          </cell>
          <cell r="F156" t="str">
            <v>FABACEAE/MIM.</v>
          </cell>
          <cell r="H156" t="str">
            <v>INDETERMINADO</v>
          </cell>
        </row>
        <row r="157">
          <cell r="A157">
            <v>156</v>
          </cell>
          <cell r="B157" t="str">
            <v>Calliandra</v>
          </cell>
          <cell r="C157" t="str">
            <v>tergemina</v>
          </cell>
          <cell r="D157" t="str">
            <v>Calliandra tergemina</v>
          </cell>
          <cell r="E157" t="str">
            <v>(L.) Benth.</v>
          </cell>
          <cell r="F157" t="str">
            <v>FABACEAE/MIM.</v>
          </cell>
          <cell r="H157" t="str">
            <v>HELIOFITO DURABLE</v>
          </cell>
        </row>
        <row r="158">
          <cell r="A158">
            <v>157</v>
          </cell>
          <cell r="B158" t="str">
            <v>Calliandra</v>
          </cell>
          <cell r="C158" t="str">
            <v>trinervia</v>
          </cell>
          <cell r="D158" t="str">
            <v>Calliandra trinervia</v>
          </cell>
          <cell r="E158" t="str">
            <v>Benth.</v>
          </cell>
          <cell r="F158" t="str">
            <v>FABACEAE/MIM.</v>
          </cell>
          <cell r="H158" t="str">
            <v>INDETERMINADO</v>
          </cell>
        </row>
        <row r="159">
          <cell r="A159">
            <v>158</v>
          </cell>
          <cell r="B159" t="str">
            <v>Calliandra</v>
          </cell>
          <cell r="C159" t="str">
            <v>sp</v>
          </cell>
          <cell r="D159" t="str">
            <v>Calliandra sp</v>
          </cell>
          <cell r="F159" t="str">
            <v>FABACEAE/MIM.</v>
          </cell>
          <cell r="H159" t="str">
            <v>HELIOFITO DURABLE</v>
          </cell>
        </row>
        <row r="160">
          <cell r="A160">
            <v>159</v>
          </cell>
          <cell r="B160" t="str">
            <v>Callicarpa</v>
          </cell>
          <cell r="C160" t="str">
            <v>acuminata</v>
          </cell>
          <cell r="D160" t="str">
            <v>Callicarpa acuminata</v>
          </cell>
          <cell r="E160" t="str">
            <v>Kunth</v>
          </cell>
          <cell r="F160" t="str">
            <v>VERBENACEAE</v>
          </cell>
          <cell r="H160" t="str">
            <v>INDETERMINADO</v>
          </cell>
        </row>
        <row r="161">
          <cell r="A161">
            <v>160</v>
          </cell>
          <cell r="B161" t="str">
            <v>Callichlamys</v>
          </cell>
          <cell r="C161" t="str">
            <v>latifolia</v>
          </cell>
          <cell r="D161" t="str">
            <v>Callichlamys latifolia</v>
          </cell>
          <cell r="E161" t="str">
            <v>(Rich.) K. Schum.</v>
          </cell>
          <cell r="F161" t="str">
            <v>BIGNONIACEAE</v>
          </cell>
          <cell r="H161" t="str">
            <v>INDETERMINADO</v>
          </cell>
        </row>
        <row r="162">
          <cell r="A162">
            <v>161</v>
          </cell>
          <cell r="B162" t="str">
            <v>Calophyllum</v>
          </cell>
          <cell r="C162" t="str">
            <v>brasiliense</v>
          </cell>
          <cell r="D162" t="str">
            <v>Calophyllum brasiliense</v>
          </cell>
          <cell r="E162" t="str">
            <v>Cambess.</v>
          </cell>
          <cell r="F162" t="str">
            <v>CLUSIACEAE</v>
          </cell>
          <cell r="G162" t="str">
            <v>Cedro maria-Jorco-María-Maria blanco
-María colorado-Palo maria-Santamaría</v>
          </cell>
          <cell r="H162" t="str">
            <v>HELIOFITO DURABLE</v>
          </cell>
        </row>
        <row r="163">
          <cell r="A163">
            <v>162</v>
          </cell>
          <cell r="B163" t="str">
            <v>Calophyllum</v>
          </cell>
          <cell r="C163" t="str">
            <v>longifolium</v>
          </cell>
          <cell r="D163" t="str">
            <v>Calophyllum longifolium</v>
          </cell>
          <cell r="F163" t="str">
            <v>CLUSIACEAE</v>
          </cell>
          <cell r="H163" t="str">
            <v>INDETERMINADO</v>
          </cell>
        </row>
        <row r="164">
          <cell r="A164">
            <v>163</v>
          </cell>
          <cell r="B164" t="str">
            <v>Calycophyllum</v>
          </cell>
          <cell r="C164" t="str">
            <v>candidissimum</v>
          </cell>
          <cell r="D164" t="str">
            <v>Calycophyllum candidissimum</v>
          </cell>
          <cell r="F164" t="str">
            <v>RUBIACEAE</v>
          </cell>
          <cell r="G164" t="str">
            <v>Colorado-Canchudo-Conejo-Madroño
-Sálamo-Sará</v>
          </cell>
          <cell r="H164" t="str">
            <v>INDETERMINADO</v>
          </cell>
        </row>
        <row r="165">
          <cell r="A165">
            <v>164</v>
          </cell>
          <cell r="B165" t="str">
            <v>Calyptranthes</v>
          </cell>
          <cell r="C165" t="str">
            <v>chytraculia</v>
          </cell>
          <cell r="D165" t="str">
            <v>Calyptranthes chytraculia</v>
          </cell>
          <cell r="E165" t="str">
            <v>(L.) Sw.</v>
          </cell>
          <cell r="F165" t="str">
            <v>MYRTACEAE</v>
          </cell>
          <cell r="H165" t="str">
            <v>INDETERMINADO</v>
          </cell>
        </row>
        <row r="166">
          <cell r="A166">
            <v>165</v>
          </cell>
          <cell r="B166" t="str">
            <v>Calyptranthes</v>
          </cell>
          <cell r="C166" t="str">
            <v>sp</v>
          </cell>
          <cell r="D166" t="str">
            <v>Calyptranthes sp</v>
          </cell>
          <cell r="F166" t="str">
            <v>MYRTACEAE</v>
          </cell>
          <cell r="G166" t="str">
            <v>Guayabillo</v>
          </cell>
          <cell r="H166" t="str">
            <v>ESCIOFITO</v>
          </cell>
        </row>
        <row r="167">
          <cell r="A167">
            <v>166</v>
          </cell>
          <cell r="B167" t="str">
            <v>Campnosperma</v>
          </cell>
          <cell r="C167" t="str">
            <v>panamensis</v>
          </cell>
          <cell r="D167" t="str">
            <v>Campnosperma panamensis</v>
          </cell>
          <cell r="F167" t="str">
            <v>ANACARDIACEAE</v>
          </cell>
          <cell r="G167" t="str">
            <v>Orey</v>
          </cell>
          <cell r="H167" t="str">
            <v>INDETERMINADO</v>
          </cell>
        </row>
        <row r="168">
          <cell r="A168">
            <v>167</v>
          </cell>
          <cell r="B168" t="str">
            <v>Capparis</v>
          </cell>
          <cell r="C168" t="str">
            <v>discolor</v>
          </cell>
          <cell r="D168" t="str">
            <v>Capparis discolor</v>
          </cell>
          <cell r="E168" t="str">
            <v>Donn. Sm.</v>
          </cell>
          <cell r="F168" t="str">
            <v>CAPPARACEAE</v>
          </cell>
          <cell r="H168" t="str">
            <v>HELIOFITO DURABLE</v>
          </cell>
        </row>
        <row r="169">
          <cell r="A169">
            <v>168</v>
          </cell>
          <cell r="B169" t="str">
            <v>Capparis</v>
          </cell>
          <cell r="C169" t="str">
            <v>mollicella</v>
          </cell>
          <cell r="D169" t="str">
            <v>Capparis mollicella</v>
          </cell>
          <cell r="F169" t="str">
            <v>CAPPARACEAE</v>
          </cell>
          <cell r="H169" t="str">
            <v>INDETERMINADO</v>
          </cell>
        </row>
        <row r="170">
          <cell r="A170">
            <v>169</v>
          </cell>
          <cell r="B170" t="str">
            <v>Capparis</v>
          </cell>
          <cell r="C170" t="str">
            <v>pittieri</v>
          </cell>
          <cell r="D170" t="str">
            <v>Capparis pittieri</v>
          </cell>
          <cell r="E170" t="str">
            <v>Standl.</v>
          </cell>
          <cell r="F170" t="str">
            <v>CAPPARACEAE</v>
          </cell>
          <cell r="G170" t="str">
            <v>Huevo de burro</v>
          </cell>
          <cell r="H170" t="str">
            <v>HELIOFITO DURABLE</v>
          </cell>
        </row>
        <row r="171">
          <cell r="A171">
            <v>170</v>
          </cell>
          <cell r="B171" t="str">
            <v>Capparis</v>
          </cell>
          <cell r="C171" t="str">
            <v>sp</v>
          </cell>
          <cell r="D171" t="str">
            <v>Capparis sp</v>
          </cell>
          <cell r="F171" t="str">
            <v>CAPPARACEAE</v>
          </cell>
          <cell r="H171" t="str">
            <v>HELIOFITO DURABLE</v>
          </cell>
        </row>
        <row r="172">
          <cell r="A172">
            <v>171</v>
          </cell>
          <cell r="B172" t="str">
            <v>Carapa</v>
          </cell>
          <cell r="C172" t="str">
            <v>guianensis</v>
          </cell>
          <cell r="D172" t="str">
            <v>Carapa guianensis</v>
          </cell>
          <cell r="E172" t="str">
            <v>Aubl.</v>
          </cell>
          <cell r="F172" t="str">
            <v>MELIACEAE</v>
          </cell>
          <cell r="G172" t="str">
            <v>Caobilla-Bateo-Bogamani-Cahoba-Caoba
-Cedro bateo-Cedro cóbano-Cedro macho-Cóbano-Ocora-Surirla-Tlublö</v>
          </cell>
          <cell r="H172" t="str">
            <v>ESCIOFITO</v>
          </cell>
        </row>
        <row r="173">
          <cell r="A173">
            <v>172</v>
          </cell>
          <cell r="B173" t="str">
            <v>Carpotroche</v>
          </cell>
          <cell r="C173" t="str">
            <v>platyptera</v>
          </cell>
          <cell r="D173" t="str">
            <v>Carpotroche platyptera</v>
          </cell>
          <cell r="E173" t="str">
            <v>Pittier</v>
          </cell>
          <cell r="F173" t="str">
            <v>FLACOURTIACEAE</v>
          </cell>
          <cell r="H173" t="str">
            <v>INDETERMINADO</v>
          </cell>
        </row>
        <row r="174">
          <cell r="A174">
            <v>173</v>
          </cell>
          <cell r="B174" t="str">
            <v>Caryocar</v>
          </cell>
          <cell r="C174" t="str">
            <v>costaricense</v>
          </cell>
          <cell r="D174" t="str">
            <v>Caryocar costaricense</v>
          </cell>
          <cell r="F174" t="str">
            <v>CARYOCARACEAE</v>
          </cell>
          <cell r="G174" t="str">
            <v>Ajo-Aji-Ajillo-Manú-Plátano-Plomillo</v>
          </cell>
          <cell r="H174" t="str">
            <v>INDETERMINADO</v>
          </cell>
        </row>
        <row r="175">
          <cell r="A175">
            <v>174</v>
          </cell>
          <cell r="B175" t="str">
            <v>Caryodaphnopsis</v>
          </cell>
          <cell r="C175" t="str">
            <v>burgeri</v>
          </cell>
          <cell r="D175" t="str">
            <v>Caryodaphnopsis burgeri</v>
          </cell>
          <cell r="E175" t="str">
            <v>N. Zamora &amp; Poveda</v>
          </cell>
          <cell r="F175" t="str">
            <v>LAURACEAE</v>
          </cell>
          <cell r="G175" t="str">
            <v>Quina-Cirrí-Cocobola-Laurel-Quira</v>
          </cell>
          <cell r="H175" t="str">
            <v>INDETERMINADO</v>
          </cell>
        </row>
        <row r="176">
          <cell r="A176">
            <v>175</v>
          </cell>
          <cell r="B176" t="str">
            <v>Casearia</v>
          </cell>
          <cell r="C176" t="str">
            <v>arborea</v>
          </cell>
          <cell r="D176" t="str">
            <v>Casearia arborea</v>
          </cell>
          <cell r="E176" t="str">
            <v>(Rich.) Urb.</v>
          </cell>
          <cell r="F176" t="str">
            <v>FLACOURTIACEAE</v>
          </cell>
          <cell r="G176" t="str">
            <v>Falso manga larga-Limoncillo-</v>
          </cell>
          <cell r="H176" t="str">
            <v>HELIOFITO DURABLE</v>
          </cell>
        </row>
        <row r="177">
          <cell r="A177">
            <v>176</v>
          </cell>
          <cell r="B177" t="str">
            <v>Casearia</v>
          </cell>
          <cell r="C177" t="str">
            <v>arguta</v>
          </cell>
          <cell r="D177" t="str">
            <v>Casearia arguta</v>
          </cell>
          <cell r="E177" t="str">
            <v>Kunth</v>
          </cell>
          <cell r="F177" t="str">
            <v>FLACOURTIACEAE</v>
          </cell>
          <cell r="H177" t="str">
            <v>INDETERMINADO</v>
          </cell>
        </row>
        <row r="178">
          <cell r="A178">
            <v>177</v>
          </cell>
          <cell r="B178" t="str">
            <v>Casearia</v>
          </cell>
          <cell r="C178" t="str">
            <v>commersoniana</v>
          </cell>
          <cell r="D178" t="str">
            <v>Casearia commersoniana</v>
          </cell>
          <cell r="E178" t="str">
            <v>Cambess.</v>
          </cell>
          <cell r="F178" t="str">
            <v>FLACOURTIACEAE</v>
          </cell>
          <cell r="H178" t="str">
            <v>HELIOFITO DURABLE</v>
          </cell>
        </row>
        <row r="179">
          <cell r="A179">
            <v>178</v>
          </cell>
          <cell r="B179" t="str">
            <v>Casearia</v>
          </cell>
          <cell r="C179" t="str">
            <v>coronata</v>
          </cell>
          <cell r="D179" t="str">
            <v>Casearia coronata</v>
          </cell>
          <cell r="E179" t="str">
            <v>Standl. &amp; L. O. Williams</v>
          </cell>
          <cell r="F179" t="str">
            <v>FLACOURTIACEAE</v>
          </cell>
          <cell r="H179" t="str">
            <v>HELIOFITO DURABLE</v>
          </cell>
        </row>
        <row r="180">
          <cell r="A180">
            <v>179</v>
          </cell>
          <cell r="B180" t="str">
            <v>Casearia</v>
          </cell>
          <cell r="C180" t="str">
            <v>corymbosa</v>
          </cell>
          <cell r="D180" t="str">
            <v>Casearia corymbosa</v>
          </cell>
          <cell r="E180" t="str">
            <v>Kunth</v>
          </cell>
          <cell r="F180" t="str">
            <v>FLACOURTIACEAE</v>
          </cell>
          <cell r="H180" t="str">
            <v>HELIOFITO DURABLE</v>
          </cell>
        </row>
        <row r="181">
          <cell r="A181">
            <v>180</v>
          </cell>
          <cell r="B181" t="str">
            <v>Casearia</v>
          </cell>
          <cell r="C181" t="str">
            <v>sp</v>
          </cell>
          <cell r="D181" t="str">
            <v>Casearia sp</v>
          </cell>
          <cell r="F181" t="str">
            <v>FLACOURTIACEAE</v>
          </cell>
          <cell r="H181" t="str">
            <v>HELIOFITO DURABLE</v>
          </cell>
        </row>
        <row r="182">
          <cell r="A182">
            <v>181</v>
          </cell>
          <cell r="B182" t="str">
            <v>Casearia</v>
          </cell>
          <cell r="C182" t="str">
            <v>sylvestris</v>
          </cell>
          <cell r="D182" t="str">
            <v>Casearia sylvestris</v>
          </cell>
          <cell r="E182" t="str">
            <v>Sw.</v>
          </cell>
          <cell r="F182" t="str">
            <v>FLACOURTIACEAE</v>
          </cell>
          <cell r="H182" t="str">
            <v>HELIOFITO DURABLE</v>
          </cell>
        </row>
        <row r="183">
          <cell r="A183">
            <v>182</v>
          </cell>
          <cell r="B183" t="str">
            <v>Casearia</v>
          </cell>
          <cell r="C183" t="str">
            <v>tacanensis</v>
          </cell>
          <cell r="D183" t="str">
            <v>Casearia tacanensis</v>
          </cell>
          <cell r="E183" t="str">
            <v>Lundell</v>
          </cell>
          <cell r="F183" t="str">
            <v>FLACOURTIACEAE</v>
          </cell>
          <cell r="H183" t="str">
            <v>ESCIOFITO</v>
          </cell>
        </row>
        <row r="184">
          <cell r="A184">
            <v>183</v>
          </cell>
          <cell r="B184" t="str">
            <v>Casimirella</v>
          </cell>
          <cell r="C184" t="str">
            <v>sp</v>
          </cell>
          <cell r="D184" t="str">
            <v>Casimirella sp</v>
          </cell>
          <cell r="F184" t="str">
            <v>ICACINACEAE</v>
          </cell>
          <cell r="H184" t="str">
            <v>INDETERMINADO</v>
          </cell>
        </row>
        <row r="185">
          <cell r="A185">
            <v>184</v>
          </cell>
          <cell r="B185" t="str">
            <v>Cassipourea</v>
          </cell>
          <cell r="C185" t="str">
            <v>elliptica</v>
          </cell>
          <cell r="D185" t="str">
            <v>Cassipourea elliptica</v>
          </cell>
          <cell r="E185" t="str">
            <v>(Sw.) Poit.</v>
          </cell>
          <cell r="F185" t="str">
            <v>RHIZOPHORACEAE</v>
          </cell>
          <cell r="H185" t="str">
            <v>HELIOFITO DURABLE</v>
          </cell>
        </row>
        <row r="186">
          <cell r="A186">
            <v>185</v>
          </cell>
          <cell r="B186" t="str">
            <v>Cassipourea</v>
          </cell>
          <cell r="C186" t="str">
            <v>guianensis</v>
          </cell>
          <cell r="D186" t="str">
            <v>Cassipourea guianensis</v>
          </cell>
          <cell r="E186" t="str">
            <v>Aubl.</v>
          </cell>
          <cell r="F186" t="str">
            <v>RHIZOPHORACEAE</v>
          </cell>
          <cell r="H186" t="str">
            <v>INDETERMINADO</v>
          </cell>
        </row>
        <row r="187">
          <cell r="A187">
            <v>186</v>
          </cell>
          <cell r="B187" t="str">
            <v>Cassipourea</v>
          </cell>
          <cell r="C187" t="str">
            <v>sp</v>
          </cell>
          <cell r="D187" t="str">
            <v>Cassipourea sp</v>
          </cell>
          <cell r="F187" t="str">
            <v>RHIZOPHORACEAE</v>
          </cell>
          <cell r="H187" t="str">
            <v>INDETERMINADO</v>
          </cell>
        </row>
        <row r="188">
          <cell r="A188">
            <v>187</v>
          </cell>
          <cell r="B188" t="str">
            <v>Castilla</v>
          </cell>
          <cell r="C188" t="str">
            <v>elastica</v>
          </cell>
          <cell r="D188" t="str">
            <v>Castilla elastica</v>
          </cell>
          <cell r="E188" t="str">
            <v>Sesse</v>
          </cell>
          <cell r="F188" t="str">
            <v>MORACEAE</v>
          </cell>
          <cell r="G188" t="str">
            <v>Hule-Palo de hule-Sini-Tseni (Cabécar)
-Tsini (Bribrí)</v>
          </cell>
          <cell r="H188" t="str">
            <v>HELIOFITO DURABLE</v>
          </cell>
        </row>
        <row r="189">
          <cell r="A189">
            <v>188</v>
          </cell>
          <cell r="B189" t="str">
            <v>Castilla</v>
          </cell>
          <cell r="C189" t="str">
            <v>tunu</v>
          </cell>
          <cell r="D189" t="str">
            <v>Castilla tunu</v>
          </cell>
          <cell r="F189" t="str">
            <v>MORACEAE</v>
          </cell>
          <cell r="G189" t="str">
            <v>Caucho-Hule blanco-Hule macho-Palo de hule</v>
          </cell>
          <cell r="H189" t="str">
            <v>INDETERMINADO</v>
          </cell>
        </row>
        <row r="190">
          <cell r="A190">
            <v>189</v>
          </cell>
          <cell r="B190" t="str">
            <v>Cecropia</v>
          </cell>
          <cell r="C190" t="str">
            <v>insignis</v>
          </cell>
          <cell r="D190" t="str">
            <v>Cecropia insignis</v>
          </cell>
          <cell r="E190" t="str">
            <v>Liebm.</v>
          </cell>
          <cell r="F190" t="str">
            <v>CECROPIACEAE</v>
          </cell>
          <cell r="G190" t="str">
            <v>Guarumo-Guarumo blanco</v>
          </cell>
          <cell r="H190" t="str">
            <v>HELIOFITO EFIMERO</v>
          </cell>
        </row>
        <row r="191">
          <cell r="A191">
            <v>190</v>
          </cell>
          <cell r="B191" t="str">
            <v>Cecropia</v>
          </cell>
          <cell r="C191" t="str">
            <v>obtusifolia</v>
          </cell>
          <cell r="D191" t="str">
            <v>Cecropia obtusifolia</v>
          </cell>
          <cell r="E191" t="str">
            <v>Bertol.</v>
          </cell>
          <cell r="F191" t="str">
            <v>CECROPIACEAE</v>
          </cell>
          <cell r="G191" t="str">
            <v>Guarumo-Guarumo colorado-Bitak</v>
          </cell>
          <cell r="H191" t="str">
            <v>HELIOFITO EFIMERO</v>
          </cell>
        </row>
        <row r="192">
          <cell r="A192">
            <v>191</v>
          </cell>
          <cell r="B192" t="str">
            <v>Cecropia</v>
          </cell>
          <cell r="C192" t="str">
            <v>peltata</v>
          </cell>
          <cell r="D192" t="str">
            <v>Cecropia peltata</v>
          </cell>
          <cell r="E192" t="str">
            <v>L.</v>
          </cell>
          <cell r="F192" t="str">
            <v>CECROPIACEAE</v>
          </cell>
          <cell r="G192" t="str">
            <v>Guarumo-Ajköl-Bitak</v>
          </cell>
          <cell r="H192" t="str">
            <v>HELIOFITO EFIMERO</v>
          </cell>
        </row>
        <row r="193">
          <cell r="A193">
            <v>192</v>
          </cell>
          <cell r="B193" t="str">
            <v>Cecropia</v>
          </cell>
          <cell r="C193" t="str">
            <v>polyphlebia</v>
          </cell>
          <cell r="D193" t="str">
            <v>Cecropia polyphlebia</v>
          </cell>
          <cell r="F193" t="str">
            <v>CECROPIACEAE</v>
          </cell>
          <cell r="G193" t="str">
            <v>Guarumo</v>
          </cell>
          <cell r="H193" t="str">
            <v>HELIOFITO EFIMERO</v>
          </cell>
        </row>
        <row r="194">
          <cell r="A194">
            <v>193</v>
          </cell>
          <cell r="B194" t="str">
            <v>Cecropia</v>
          </cell>
          <cell r="C194" t="str">
            <v>sp</v>
          </cell>
          <cell r="D194" t="str">
            <v>Cecropia sp</v>
          </cell>
          <cell r="F194" t="str">
            <v>CECROPIACEAE</v>
          </cell>
          <cell r="G194" t="str">
            <v>Guarumo</v>
          </cell>
          <cell r="H194" t="str">
            <v>HELIOFITO EFIMERO</v>
          </cell>
        </row>
        <row r="195">
          <cell r="A195">
            <v>194</v>
          </cell>
          <cell r="B195" t="str">
            <v>Cedrela</v>
          </cell>
          <cell r="C195" t="str">
            <v>fissilis</v>
          </cell>
          <cell r="D195" t="str">
            <v>Cedrela fissilis</v>
          </cell>
          <cell r="E195" t="str">
            <v>Vell.</v>
          </cell>
          <cell r="F195" t="str">
            <v>MELIACEAE</v>
          </cell>
          <cell r="G195" t="str">
            <v>Cedro real-Cedro</v>
          </cell>
          <cell r="H195" t="str">
            <v>HELIOFITO DURABLE</v>
          </cell>
        </row>
        <row r="196">
          <cell r="A196">
            <v>195</v>
          </cell>
          <cell r="B196" t="str">
            <v>Cedrela</v>
          </cell>
          <cell r="C196" t="str">
            <v>odorata</v>
          </cell>
          <cell r="D196" t="str">
            <v>Cedrela odorata</v>
          </cell>
          <cell r="E196" t="str">
            <v>L.</v>
          </cell>
          <cell r="F196" t="str">
            <v>MELIACEAE</v>
          </cell>
          <cell r="G196" t="str">
            <v>Cedro amargo-Cedro-Cedro bateo-
Cedro blanco-Cedro cebolla-Cedro colorado-Cedro del Atlántico-Cedro del Pacífico-Cedro dulce-Cedro maría-Cedro real-Cóbano</v>
          </cell>
          <cell r="H196" t="str">
            <v>HELIOFITO DURABLE</v>
          </cell>
        </row>
        <row r="197">
          <cell r="A197">
            <v>196</v>
          </cell>
          <cell r="B197" t="str">
            <v>Cedrela</v>
          </cell>
          <cell r="C197" t="str">
            <v>salvadorensis</v>
          </cell>
          <cell r="D197" t="str">
            <v>Cedrela salvadorensis</v>
          </cell>
          <cell r="E197" t="str">
            <v>Standl.</v>
          </cell>
          <cell r="F197" t="str">
            <v>MELIACEAE</v>
          </cell>
          <cell r="G197" t="str">
            <v>Cedro colorado</v>
          </cell>
          <cell r="H197" t="str">
            <v>HELIOFITO DURABLE</v>
          </cell>
        </row>
        <row r="198">
          <cell r="A198">
            <v>197</v>
          </cell>
          <cell r="B198" t="str">
            <v>Cedrela</v>
          </cell>
          <cell r="C198" t="str">
            <v>tonduzii</v>
          </cell>
          <cell r="D198" t="str">
            <v>Cedrela tonduzii</v>
          </cell>
          <cell r="E198" t="str">
            <v>C. DC.</v>
          </cell>
          <cell r="F198" t="str">
            <v>MELIACEAE</v>
          </cell>
          <cell r="G198" t="str">
            <v>Cedro dulce</v>
          </cell>
          <cell r="H198" t="str">
            <v>HELIOFITO DURABLE</v>
          </cell>
        </row>
        <row r="199">
          <cell r="A199">
            <v>198</v>
          </cell>
          <cell r="B199" t="str">
            <v>Cedrela</v>
          </cell>
          <cell r="C199" t="str">
            <v>sp</v>
          </cell>
          <cell r="D199" t="str">
            <v>Cedrela sp</v>
          </cell>
          <cell r="F199" t="str">
            <v>MELIACEAE</v>
          </cell>
          <cell r="G199" t="str">
            <v>Cedro</v>
          </cell>
          <cell r="H199" t="str">
            <v>HELIOFITO DURABLE</v>
          </cell>
        </row>
        <row r="200">
          <cell r="A200">
            <v>199</v>
          </cell>
          <cell r="B200" t="str">
            <v>Ceiba</v>
          </cell>
          <cell r="C200" t="str">
            <v>pentandra</v>
          </cell>
          <cell r="D200" t="str">
            <v>Ceiba pentandra</v>
          </cell>
          <cell r="E200" t="str">
            <v>(L.) Gaertn.</v>
          </cell>
          <cell r="F200" t="str">
            <v>BOMBACACEAE</v>
          </cell>
          <cell r="G200" t="str">
            <v>Ceiba-Pulí-Puri-Tkulí</v>
          </cell>
          <cell r="H200" t="str">
            <v>HELIOFITO DURABLE</v>
          </cell>
        </row>
        <row r="201">
          <cell r="A201">
            <v>200</v>
          </cell>
          <cell r="B201" t="str">
            <v>Celtis</v>
          </cell>
          <cell r="C201" t="str">
            <v>iguanaea</v>
          </cell>
          <cell r="D201" t="str">
            <v>Celtis iguanaea</v>
          </cell>
          <cell r="E201" t="str">
            <v>(Jacq.) Sarg.</v>
          </cell>
          <cell r="F201" t="str">
            <v>ULMACEAE</v>
          </cell>
          <cell r="H201" t="str">
            <v>INDETERMINADO</v>
          </cell>
        </row>
        <row r="202">
          <cell r="A202">
            <v>201</v>
          </cell>
          <cell r="B202" t="str">
            <v>Celtis</v>
          </cell>
          <cell r="C202" t="str">
            <v>schippii</v>
          </cell>
          <cell r="D202" t="str">
            <v>Celtis schippii</v>
          </cell>
          <cell r="E202" t="str">
            <v>Standl.</v>
          </cell>
          <cell r="F202" t="str">
            <v>ULMACEAE</v>
          </cell>
          <cell r="H202" t="str">
            <v>HELIOFITO DURABLE</v>
          </cell>
        </row>
        <row r="203">
          <cell r="A203">
            <v>202</v>
          </cell>
          <cell r="B203" t="str">
            <v>Cespedesia</v>
          </cell>
          <cell r="C203" t="str">
            <v>macrophylla</v>
          </cell>
          <cell r="D203" t="str">
            <v>Cespedesia macrophylla</v>
          </cell>
          <cell r="F203" t="str">
            <v>OCHNACEAE</v>
          </cell>
          <cell r="G203" t="str">
            <v>Tabacon</v>
          </cell>
          <cell r="H203" t="str">
            <v>INDETERMINADO</v>
          </cell>
        </row>
        <row r="204">
          <cell r="A204">
            <v>203</v>
          </cell>
          <cell r="B204" t="str">
            <v>Cespedesia</v>
          </cell>
          <cell r="C204" t="str">
            <v>spathulata</v>
          </cell>
          <cell r="D204" t="str">
            <v>Cespedesia spathulata</v>
          </cell>
          <cell r="E204" t="str">
            <v>(Ruiz &amp; Pav.) Planch.</v>
          </cell>
          <cell r="F204" t="str">
            <v>OCHNACEAE</v>
          </cell>
          <cell r="G204" t="str">
            <v>Tabacon</v>
          </cell>
          <cell r="H204" t="str">
            <v>HELIOFITO DURABLE</v>
          </cell>
        </row>
        <row r="205">
          <cell r="A205">
            <v>204</v>
          </cell>
          <cell r="B205" t="str">
            <v>Cestrum</v>
          </cell>
          <cell r="C205" t="str">
            <v>megalophyllum</v>
          </cell>
          <cell r="D205" t="str">
            <v>Cestrum megalophyllum</v>
          </cell>
          <cell r="E205" t="str">
            <v>Dunal</v>
          </cell>
          <cell r="F205" t="str">
            <v>SOLANACEAE</v>
          </cell>
          <cell r="H205" t="str">
            <v>HELIOFITO DURABLE</v>
          </cell>
        </row>
        <row r="206">
          <cell r="A206">
            <v>205</v>
          </cell>
          <cell r="B206" t="str">
            <v>Cestrum</v>
          </cell>
          <cell r="C206" t="str">
            <v>microcalyx</v>
          </cell>
          <cell r="D206" t="str">
            <v>Cestrum microcalyx</v>
          </cell>
          <cell r="E206" t="str">
            <v>Francey</v>
          </cell>
          <cell r="F206" t="str">
            <v>SOLANACEAE</v>
          </cell>
          <cell r="H206" t="str">
            <v>INDETERMINADO</v>
          </cell>
        </row>
        <row r="207">
          <cell r="A207">
            <v>206</v>
          </cell>
          <cell r="B207" t="str">
            <v>Cestrum</v>
          </cell>
          <cell r="C207" t="str">
            <v>nocturnum</v>
          </cell>
          <cell r="D207" t="str">
            <v>Cestrum nocturnum</v>
          </cell>
          <cell r="E207" t="str">
            <v>L.</v>
          </cell>
          <cell r="F207" t="str">
            <v>SOLANACEAE</v>
          </cell>
          <cell r="H207" t="str">
            <v>INDETERMINADO</v>
          </cell>
        </row>
        <row r="208">
          <cell r="A208">
            <v>207</v>
          </cell>
          <cell r="B208" t="str">
            <v>Cestrum</v>
          </cell>
          <cell r="C208" t="str">
            <v>racemosum</v>
          </cell>
          <cell r="D208" t="str">
            <v>Cestrum racemosum</v>
          </cell>
          <cell r="E208" t="str">
            <v>Ruiz &amp; Pav.</v>
          </cell>
          <cell r="F208" t="str">
            <v>SOLANACEAE</v>
          </cell>
          <cell r="H208" t="str">
            <v>HELIOFITO DURABLE</v>
          </cell>
        </row>
        <row r="209">
          <cell r="A209">
            <v>208</v>
          </cell>
          <cell r="B209" t="str">
            <v>Chamaedorea</v>
          </cell>
          <cell r="C209" t="str">
            <v>sp</v>
          </cell>
          <cell r="D209" t="str">
            <v>Chamaedorea sp</v>
          </cell>
          <cell r="F209" t="str">
            <v>ARECACEAE</v>
          </cell>
          <cell r="H209" t="str">
            <v>INDETERMINADO</v>
          </cell>
        </row>
        <row r="210">
          <cell r="A210">
            <v>209</v>
          </cell>
          <cell r="B210" t="str">
            <v>Chamaedorea</v>
          </cell>
          <cell r="C210" t="str">
            <v xml:space="preserve">tepejilote </v>
          </cell>
          <cell r="D210" t="str">
            <v xml:space="preserve">Chamaedorea tepejilote </v>
          </cell>
          <cell r="E210" t="str">
            <v>Liebm.</v>
          </cell>
          <cell r="F210" t="str">
            <v>ARECACEAE</v>
          </cell>
          <cell r="G210" t="str">
            <v>Pacaya (palma)</v>
          </cell>
          <cell r="H210" t="str">
            <v>INDETERMINADO</v>
          </cell>
        </row>
        <row r="211">
          <cell r="A211">
            <v>210</v>
          </cell>
          <cell r="B211" t="str">
            <v>Chaunochiton</v>
          </cell>
          <cell r="C211" t="str">
            <v>kappleri</v>
          </cell>
          <cell r="D211" t="str">
            <v>Chaunochiton kappleri</v>
          </cell>
          <cell r="F211" t="str">
            <v>OLACACEAE</v>
          </cell>
          <cell r="G211" t="str">
            <v>Espino amarillo-Manglillo-Volador</v>
          </cell>
          <cell r="H211" t="str">
            <v>INDETERMINADO</v>
          </cell>
        </row>
        <row r="212">
          <cell r="A212">
            <v>211</v>
          </cell>
          <cell r="B212" t="str">
            <v>Chimarrhis</v>
          </cell>
          <cell r="C212" t="str">
            <v>latifolia</v>
          </cell>
          <cell r="D212" t="str">
            <v>Chimarrhis latifolia</v>
          </cell>
          <cell r="E212" t="str">
            <v>Stand</v>
          </cell>
          <cell r="F212" t="str">
            <v>RUBIACEAE</v>
          </cell>
          <cell r="G212" t="str">
            <v>Jagua amarillo-Pejibayito-Platano amarillo
-Yema de huevo</v>
          </cell>
          <cell r="H212" t="str">
            <v>INDETERMINADO</v>
          </cell>
        </row>
        <row r="213">
          <cell r="A213">
            <v>212</v>
          </cell>
          <cell r="B213" t="str">
            <v>Chimarrhis</v>
          </cell>
          <cell r="C213" t="str">
            <v>parviflora</v>
          </cell>
          <cell r="D213" t="str">
            <v>Chimarrhis parviflora</v>
          </cell>
          <cell r="E213" t="str">
            <v>Standl.</v>
          </cell>
          <cell r="F213" t="str">
            <v>RUBIACEAE</v>
          </cell>
          <cell r="G213" t="str">
            <v>Yema de huevo-Jagua amarillo-Manwood-
Pejibayillo-Plátano amarillo-Ullama</v>
          </cell>
          <cell r="H213" t="str">
            <v>ESCIOFITO</v>
          </cell>
        </row>
        <row r="214">
          <cell r="A214">
            <v>213</v>
          </cell>
          <cell r="B214" t="str">
            <v>Chimarrhis</v>
          </cell>
          <cell r="C214" t="str">
            <v>rudgea</v>
          </cell>
          <cell r="D214" t="str">
            <v>Chimarrhis rudgea</v>
          </cell>
          <cell r="F214" t="str">
            <v>RUBIACEAE</v>
          </cell>
          <cell r="H214" t="str">
            <v>INDETERMINADO</v>
          </cell>
        </row>
        <row r="215">
          <cell r="A215">
            <v>214</v>
          </cell>
          <cell r="B215" t="str">
            <v>Chionanthus</v>
          </cell>
          <cell r="C215" t="str">
            <v>panamensis</v>
          </cell>
          <cell r="D215" t="str">
            <v>Chionanthus panamensis</v>
          </cell>
          <cell r="E215" t="str">
            <v>(Standl.) Stearn</v>
          </cell>
          <cell r="F215" t="str">
            <v>OLEACEAE</v>
          </cell>
          <cell r="G215" t="str">
            <v>Culebro-Chorreado-Comenegro</v>
          </cell>
          <cell r="H215" t="str">
            <v>ESCIOFITO</v>
          </cell>
        </row>
        <row r="216">
          <cell r="A216">
            <v>215</v>
          </cell>
          <cell r="B216" t="str">
            <v>Chione</v>
          </cell>
          <cell r="C216" t="str">
            <v>sylvicola</v>
          </cell>
          <cell r="D216" t="str">
            <v>Chione sylvicola</v>
          </cell>
          <cell r="E216" t="str">
            <v>(Sw.) Urb.</v>
          </cell>
          <cell r="F216" t="str">
            <v>RUBIACEAE</v>
          </cell>
          <cell r="G216" t="str">
            <v>Fruta de pava</v>
          </cell>
          <cell r="H216" t="str">
            <v>ESCIOFITO</v>
          </cell>
        </row>
        <row r="217">
          <cell r="A217">
            <v>216</v>
          </cell>
          <cell r="B217" t="str">
            <v>Chomelia</v>
          </cell>
          <cell r="C217" t="str">
            <v>atlantica</v>
          </cell>
          <cell r="D217" t="str">
            <v>Chomelia atlantica</v>
          </cell>
          <cell r="F217" t="str">
            <v>RUBIACEAE</v>
          </cell>
          <cell r="H217" t="str">
            <v>INDETERMINADO</v>
          </cell>
        </row>
        <row r="218">
          <cell r="A218">
            <v>217</v>
          </cell>
          <cell r="B218" t="str">
            <v>Chomelia</v>
          </cell>
          <cell r="C218" t="str">
            <v>microloba</v>
          </cell>
          <cell r="D218" t="str">
            <v>Chomelia microloba</v>
          </cell>
          <cell r="E218" t="str">
            <v>Donn. Sm.</v>
          </cell>
          <cell r="F218" t="str">
            <v>RUBIACEAE</v>
          </cell>
          <cell r="H218" t="str">
            <v>INDETERMINADO</v>
          </cell>
        </row>
        <row r="219">
          <cell r="A219">
            <v>218</v>
          </cell>
          <cell r="B219" t="str">
            <v>Chomelia</v>
          </cell>
          <cell r="C219" t="str">
            <v>spinosa</v>
          </cell>
          <cell r="D219" t="str">
            <v>Chomelia spinosa</v>
          </cell>
          <cell r="F219" t="str">
            <v>RUBIACEAE</v>
          </cell>
          <cell r="H219" t="str">
            <v>INDETERMINADO</v>
          </cell>
        </row>
        <row r="220">
          <cell r="A220">
            <v>219</v>
          </cell>
          <cell r="B220" t="str">
            <v>Chomelia</v>
          </cell>
          <cell r="C220" t="str">
            <v>venulosa</v>
          </cell>
          <cell r="D220" t="str">
            <v>Chomelia venulosa</v>
          </cell>
          <cell r="F220" t="str">
            <v>RUBIACEAE</v>
          </cell>
          <cell r="G220" t="str">
            <v>Cucaracho</v>
          </cell>
          <cell r="H220" t="str">
            <v>ESCIOFITO</v>
          </cell>
        </row>
        <row r="221">
          <cell r="A221">
            <v>220</v>
          </cell>
          <cell r="B221" t="str">
            <v>Christiana</v>
          </cell>
          <cell r="C221" t="str">
            <v>africana</v>
          </cell>
          <cell r="D221" t="str">
            <v>Christiana africana</v>
          </cell>
          <cell r="F221" t="str">
            <v>TILIACEAE</v>
          </cell>
          <cell r="G221" t="str">
            <v>Piedra</v>
          </cell>
          <cell r="H221" t="str">
            <v>INDETERMINADO</v>
          </cell>
        </row>
        <row r="222">
          <cell r="A222">
            <v>221</v>
          </cell>
          <cell r="B222" t="str">
            <v>Chrysobalanus</v>
          </cell>
          <cell r="C222" t="str">
            <v>icaco</v>
          </cell>
          <cell r="D222" t="str">
            <v>Chrysobalanus icaco</v>
          </cell>
          <cell r="F222" t="str">
            <v>CHRYSOBALANACEAE</v>
          </cell>
          <cell r="G222" t="str">
            <v>Icaco</v>
          </cell>
          <cell r="H222" t="str">
            <v>INDETERMINADO</v>
          </cell>
        </row>
        <row r="223">
          <cell r="A223">
            <v>222</v>
          </cell>
          <cell r="B223" t="str">
            <v>Chrysochlamys</v>
          </cell>
          <cell r="C223" t="str">
            <v>aff. psychotriifolia</v>
          </cell>
          <cell r="D223" t="str">
            <v>Chrysochlamys aff. psychotriifolia</v>
          </cell>
          <cell r="E223" t="str">
            <v>(Oerst., Planch. &amp; Triana) Hemsl.</v>
          </cell>
          <cell r="F223" t="str">
            <v>CLUSIACEAE</v>
          </cell>
          <cell r="H223" t="str">
            <v>INDETERMINADO</v>
          </cell>
        </row>
        <row r="224">
          <cell r="A224">
            <v>223</v>
          </cell>
          <cell r="B224" t="str">
            <v>Chrysochlamys</v>
          </cell>
          <cell r="C224" t="str">
            <v>allenii</v>
          </cell>
          <cell r="D224" t="str">
            <v>Chrysochlamys allenii</v>
          </cell>
          <cell r="E224" t="str">
            <v>(Maguire) Hammel</v>
          </cell>
          <cell r="F224" t="str">
            <v>CLUSIACEAE</v>
          </cell>
          <cell r="H224" t="str">
            <v>INDETERMINADO</v>
          </cell>
        </row>
        <row r="225">
          <cell r="A225">
            <v>224</v>
          </cell>
          <cell r="B225" t="str">
            <v>Chrysochlamys</v>
          </cell>
          <cell r="C225" t="str">
            <v>glauca</v>
          </cell>
          <cell r="D225" t="str">
            <v>Chrysochlamys glauca</v>
          </cell>
          <cell r="E225" t="str">
            <v>(Oerst., Planch. &amp; Triana) Hemsl.</v>
          </cell>
          <cell r="F225" t="str">
            <v>CLUSIACEAE</v>
          </cell>
          <cell r="H225" t="str">
            <v>INDETERMINADO</v>
          </cell>
        </row>
        <row r="226">
          <cell r="A226">
            <v>225</v>
          </cell>
          <cell r="B226" t="str">
            <v>Chrysochlamys</v>
          </cell>
          <cell r="C226" t="str">
            <v>grandifolia</v>
          </cell>
          <cell r="D226" t="str">
            <v>Chrysochlamys grandifolia</v>
          </cell>
          <cell r="F226" t="str">
            <v>CLUSIACEAE</v>
          </cell>
          <cell r="H226" t="str">
            <v>INDETERMINADO</v>
          </cell>
        </row>
        <row r="227">
          <cell r="A227">
            <v>226</v>
          </cell>
          <cell r="B227" t="str">
            <v>Chrysochlamys</v>
          </cell>
          <cell r="C227" t="str">
            <v>nicaraguensis</v>
          </cell>
          <cell r="D227" t="str">
            <v>Chrysochlamys nicaraguensis</v>
          </cell>
          <cell r="E227" t="str">
            <v>(Oerst., Planch. &amp; Triana) Hemsl.</v>
          </cell>
          <cell r="F227" t="str">
            <v>CLUSIACEAE</v>
          </cell>
          <cell r="H227" t="str">
            <v>HELIOFITO DURABLE</v>
          </cell>
        </row>
        <row r="228">
          <cell r="A228">
            <v>227</v>
          </cell>
          <cell r="B228" t="str">
            <v>Chrysochlamys</v>
          </cell>
          <cell r="C228" t="str">
            <v>silvicola</v>
          </cell>
          <cell r="D228" t="str">
            <v>Chrysochlamys silvicola</v>
          </cell>
          <cell r="E228" t="str">
            <v>(Hammel) Hammel</v>
          </cell>
          <cell r="F228" t="str">
            <v>CLUSIACEAE</v>
          </cell>
          <cell r="H228" t="str">
            <v>INDETERMINADO</v>
          </cell>
        </row>
        <row r="229">
          <cell r="A229">
            <v>228</v>
          </cell>
          <cell r="B229" t="str">
            <v>Chrysochlamys</v>
          </cell>
          <cell r="C229" t="str">
            <v>sp</v>
          </cell>
          <cell r="D229" t="str">
            <v>Chrysochlamys sp</v>
          </cell>
          <cell r="F229" t="str">
            <v>CLUSIACEAE</v>
          </cell>
          <cell r="H229" t="str">
            <v>INDETERMINADO</v>
          </cell>
        </row>
        <row r="230">
          <cell r="A230">
            <v>229</v>
          </cell>
          <cell r="B230" t="str">
            <v>Chrysophyllum</v>
          </cell>
          <cell r="C230" t="str">
            <v>argenteum</v>
          </cell>
          <cell r="D230" t="str">
            <v>Chrysophyllum argenteum</v>
          </cell>
          <cell r="E230" t="str">
            <v>Jacq.</v>
          </cell>
          <cell r="F230" t="str">
            <v>SAPOTACEAE</v>
          </cell>
          <cell r="H230" t="str">
            <v>ESCIOFITO</v>
          </cell>
        </row>
        <row r="231">
          <cell r="A231">
            <v>230</v>
          </cell>
          <cell r="B231" t="str">
            <v>Chrysophyllum</v>
          </cell>
          <cell r="C231" t="str">
            <v>brenesii</v>
          </cell>
          <cell r="D231" t="str">
            <v>Chrysophyllum brenesii</v>
          </cell>
          <cell r="F231" t="str">
            <v>SAPOTACEAE</v>
          </cell>
          <cell r="G231" t="str">
            <v>Caimito-Caimito cimarrón-Caimito de montaña
-Caimito de monte</v>
          </cell>
          <cell r="H231" t="str">
            <v>INDETERMINADO</v>
          </cell>
        </row>
        <row r="232">
          <cell r="A232">
            <v>231</v>
          </cell>
          <cell r="B232" t="str">
            <v>Chrysophyllum</v>
          </cell>
          <cell r="C232" t="str">
            <v>cainito</v>
          </cell>
          <cell r="D232" t="str">
            <v>Chrysophyllum cainito</v>
          </cell>
          <cell r="E232" t="str">
            <v>L.</v>
          </cell>
          <cell r="F232" t="str">
            <v>SAPOTACEAE</v>
          </cell>
          <cell r="G232" t="str">
            <v>Caimito</v>
          </cell>
          <cell r="H232" t="str">
            <v>INDETERMINADO</v>
          </cell>
        </row>
        <row r="233">
          <cell r="A233">
            <v>232</v>
          </cell>
          <cell r="B233" t="str">
            <v>Chrysophyllum</v>
          </cell>
          <cell r="C233" t="str">
            <v>colombianum</v>
          </cell>
          <cell r="D233" t="str">
            <v>Chrysophyllum colombianum</v>
          </cell>
          <cell r="E233" t="str">
            <v>(Aubrév.) T.D. Penn.</v>
          </cell>
          <cell r="F233" t="str">
            <v>SAPOTACEAE</v>
          </cell>
          <cell r="H233" t="str">
            <v>ESCIOFITO</v>
          </cell>
        </row>
        <row r="234">
          <cell r="A234">
            <v>233</v>
          </cell>
          <cell r="B234" t="str">
            <v>Chrysophyllum</v>
          </cell>
          <cell r="C234" t="str">
            <v>panamense</v>
          </cell>
          <cell r="D234" t="str">
            <v>Chrysophyllum panamense</v>
          </cell>
          <cell r="E234" t="str">
            <v>Pittier</v>
          </cell>
          <cell r="F234" t="str">
            <v>SAPOTACEAE</v>
          </cell>
          <cell r="H234" t="str">
            <v>INDETERMINADO</v>
          </cell>
        </row>
        <row r="235">
          <cell r="A235">
            <v>234</v>
          </cell>
          <cell r="B235" t="str">
            <v>Chrysophyllum</v>
          </cell>
          <cell r="C235" t="str">
            <v>sp</v>
          </cell>
          <cell r="D235" t="str">
            <v>Chrysophyllum sp</v>
          </cell>
          <cell r="F235" t="str">
            <v>SAPOTACEAE</v>
          </cell>
          <cell r="G235" t="str">
            <v>Zapotillo</v>
          </cell>
          <cell r="H235" t="str">
            <v>ESCIOFITO</v>
          </cell>
        </row>
        <row r="236">
          <cell r="A236">
            <v>235</v>
          </cell>
          <cell r="B236" t="str">
            <v>Chrysophyllum</v>
          </cell>
          <cell r="C236" t="str">
            <v>venezuelanense</v>
          </cell>
          <cell r="D236" t="str">
            <v>Chrysophyllum venezuelanense</v>
          </cell>
          <cell r="E236" t="str">
            <v>(Pierre) T.D. Penn.</v>
          </cell>
          <cell r="F236" t="str">
            <v>SAPOTACEAE</v>
          </cell>
          <cell r="G236" t="str">
            <v>Palo de sobo-Zapotillo</v>
          </cell>
          <cell r="H236" t="str">
            <v>ESCIOFITO</v>
          </cell>
        </row>
        <row r="237">
          <cell r="A237">
            <v>236</v>
          </cell>
          <cell r="B237" t="str">
            <v>Cinchona</v>
          </cell>
          <cell r="C237" t="str">
            <v>pubescens</v>
          </cell>
          <cell r="D237" t="str">
            <v>Cinchona pubescens</v>
          </cell>
          <cell r="F237" t="str">
            <v>RUBIACEAE</v>
          </cell>
          <cell r="G237" t="str">
            <v>Quina</v>
          </cell>
          <cell r="H237" t="str">
            <v>HELIOFITO DURABLE</v>
          </cell>
        </row>
        <row r="238">
          <cell r="A238">
            <v>237</v>
          </cell>
          <cell r="B238" t="str">
            <v>Cinnamomum</v>
          </cell>
          <cell r="C238" t="str">
            <v>chavarrianum</v>
          </cell>
          <cell r="D238" t="str">
            <v>Cinnamomum chavarrianum</v>
          </cell>
          <cell r="E238" t="str">
            <v>(Hammel) Kosterm.</v>
          </cell>
          <cell r="F238" t="str">
            <v>LAURACEAE</v>
          </cell>
          <cell r="G238" t="str">
            <v>Ira-Aguacatillo-Quizarra</v>
          </cell>
          <cell r="H238" t="str">
            <v>ESCIOFITO</v>
          </cell>
        </row>
        <row r="239">
          <cell r="A239">
            <v>238</v>
          </cell>
          <cell r="B239" t="str">
            <v>Cinnamomum</v>
          </cell>
          <cell r="C239" t="str">
            <v>cinnamomifolium</v>
          </cell>
          <cell r="D239" t="str">
            <v>Cinnamomum cinnamomifolium</v>
          </cell>
          <cell r="E239" t="str">
            <v>(Kunth) Kosterm</v>
          </cell>
          <cell r="F239" t="str">
            <v>LAURACEAE</v>
          </cell>
          <cell r="G239" t="str">
            <v>Aguacatillo</v>
          </cell>
          <cell r="H239" t="str">
            <v>INDETERMINADO</v>
          </cell>
        </row>
        <row r="240">
          <cell r="A240">
            <v>239</v>
          </cell>
          <cell r="B240" t="str">
            <v>Cinnamomum</v>
          </cell>
          <cell r="C240" t="str">
            <v>hammelianum</v>
          </cell>
          <cell r="D240" t="str">
            <v>Cinnamomum hammelianum</v>
          </cell>
          <cell r="E240" t="str">
            <v>(W. C. Burger) Lorea-Hern.</v>
          </cell>
          <cell r="F240" t="str">
            <v>LAURACEAE</v>
          </cell>
          <cell r="G240" t="str">
            <v>Ira-Aguacatillo-Quizarra</v>
          </cell>
          <cell r="H240" t="str">
            <v>ESCIOFITO</v>
          </cell>
        </row>
        <row r="241">
          <cell r="A241">
            <v>240</v>
          </cell>
          <cell r="B241" t="str">
            <v>Cinnamomum</v>
          </cell>
          <cell r="C241" t="str">
            <v>neurophyllum</v>
          </cell>
          <cell r="D241" t="str">
            <v>Cinnamomum neurophyllum</v>
          </cell>
          <cell r="F241" t="str">
            <v>LAURACEAE</v>
          </cell>
          <cell r="G241" t="str">
            <v>Ira negro</v>
          </cell>
          <cell r="H241" t="str">
            <v>INDETERMINADO</v>
          </cell>
        </row>
        <row r="242">
          <cell r="A242">
            <v>241</v>
          </cell>
          <cell r="B242" t="str">
            <v>Cinnamomum</v>
          </cell>
          <cell r="C242" t="str">
            <v>paratliplinerve</v>
          </cell>
          <cell r="D242" t="str">
            <v>Cinnamomum paratliplinerve</v>
          </cell>
          <cell r="E242" t="str">
            <v>Lorea-Hern.</v>
          </cell>
          <cell r="F242" t="str">
            <v>LAURACEAE</v>
          </cell>
          <cell r="H242" t="str">
            <v>INDETERMINADO</v>
          </cell>
        </row>
        <row r="243">
          <cell r="A243">
            <v>242</v>
          </cell>
          <cell r="B243" t="str">
            <v>Cinnamomum</v>
          </cell>
          <cell r="C243" t="str">
            <v>sp</v>
          </cell>
          <cell r="D243" t="str">
            <v>Cinnamomum sp</v>
          </cell>
          <cell r="F243" t="str">
            <v>LAURACEAE</v>
          </cell>
          <cell r="G243" t="str">
            <v>Ira-Aguacatillo-Quizarra</v>
          </cell>
          <cell r="H243" t="str">
            <v>ESCIOFITO</v>
          </cell>
        </row>
        <row r="244">
          <cell r="A244">
            <v>243</v>
          </cell>
          <cell r="B244" t="str">
            <v>Cinnamomum</v>
          </cell>
          <cell r="C244" t="str">
            <v>triplinerve</v>
          </cell>
          <cell r="D244" t="str">
            <v>Cinnamomum triplinerve</v>
          </cell>
          <cell r="E244" t="str">
            <v>(Ruiz &amp; Pav.) Kosterm.</v>
          </cell>
          <cell r="F244" t="str">
            <v>LAURACEAE</v>
          </cell>
          <cell r="H244" t="str">
            <v>INDETERMINADO</v>
          </cell>
        </row>
        <row r="245">
          <cell r="A245">
            <v>244</v>
          </cell>
          <cell r="B245" t="str">
            <v>Cissus</v>
          </cell>
          <cell r="C245" t="str">
            <v>biformifolia</v>
          </cell>
          <cell r="D245" t="str">
            <v>Cissus biformifolia</v>
          </cell>
          <cell r="E245" t="str">
            <v>Standl.</v>
          </cell>
          <cell r="F245" t="str">
            <v>VITACEAE</v>
          </cell>
          <cell r="H245" t="str">
            <v>INDETERMINADO</v>
          </cell>
        </row>
        <row r="246">
          <cell r="A246">
            <v>245</v>
          </cell>
          <cell r="B246" t="str">
            <v>Citharexylum</v>
          </cell>
          <cell r="C246" t="str">
            <v>caudatum</v>
          </cell>
          <cell r="D246" t="str">
            <v>Citharexylum caudatum</v>
          </cell>
          <cell r="E246" t="str">
            <v>L.</v>
          </cell>
          <cell r="F246" t="str">
            <v>VERBENACEAE</v>
          </cell>
          <cell r="H246" t="str">
            <v>INDETERMINADO</v>
          </cell>
        </row>
        <row r="247">
          <cell r="A247">
            <v>246</v>
          </cell>
          <cell r="B247" t="str">
            <v>Citharexylum</v>
          </cell>
          <cell r="C247" t="str">
            <v>costaricensis</v>
          </cell>
          <cell r="D247" t="str">
            <v>Citharexylum costaricensis</v>
          </cell>
          <cell r="E247" t="str">
            <v>Moldenke</v>
          </cell>
          <cell r="F247" t="str">
            <v>VERBENACEAE</v>
          </cell>
          <cell r="H247" t="str">
            <v>INDETERMINADO</v>
          </cell>
        </row>
        <row r="248">
          <cell r="A248">
            <v>247</v>
          </cell>
          <cell r="B248" t="str">
            <v>Citharexylum</v>
          </cell>
          <cell r="C248" t="str">
            <v>donnell-smithii</v>
          </cell>
          <cell r="D248" t="str">
            <v>Citharexylum donnell-smithii</v>
          </cell>
          <cell r="F248" t="str">
            <v>VERBENACEAE</v>
          </cell>
          <cell r="H248" t="str">
            <v>INDETERMINADO</v>
          </cell>
        </row>
        <row r="249">
          <cell r="A249">
            <v>248</v>
          </cell>
          <cell r="B249" t="str">
            <v>Citharexylum</v>
          </cell>
          <cell r="C249" t="str">
            <v>macradenium</v>
          </cell>
          <cell r="D249" t="str">
            <v>Citharexylum macradenium</v>
          </cell>
          <cell r="F249" t="str">
            <v>VERBENACEAE</v>
          </cell>
          <cell r="H249" t="str">
            <v>HELIOFITO DURABLE</v>
          </cell>
        </row>
        <row r="250">
          <cell r="A250">
            <v>249</v>
          </cell>
          <cell r="B250" t="str">
            <v>Clarisia</v>
          </cell>
          <cell r="C250" t="str">
            <v>biflora</v>
          </cell>
          <cell r="D250" t="str">
            <v>Clarisia biflora</v>
          </cell>
          <cell r="E250" t="str">
            <v>Ruiz &amp; Pav.</v>
          </cell>
          <cell r="F250" t="str">
            <v>MORACEAE</v>
          </cell>
          <cell r="G250" t="str">
            <v>Ojochillo-Lechillo-Ojoche-Ojoche negro-Quihra</v>
          </cell>
          <cell r="H250" t="str">
            <v>ESCIOFITO</v>
          </cell>
        </row>
        <row r="251">
          <cell r="A251">
            <v>250</v>
          </cell>
          <cell r="B251" t="str">
            <v>Clarisia</v>
          </cell>
          <cell r="C251" t="str">
            <v>racemosa</v>
          </cell>
          <cell r="D251" t="str">
            <v>Clarisia racemosa</v>
          </cell>
          <cell r="E251" t="str">
            <v>Ruiz &amp; Pav.</v>
          </cell>
          <cell r="F251" t="str">
            <v>MORACEAE</v>
          </cell>
          <cell r="H251" t="str">
            <v>INDETERMINADO</v>
          </cell>
        </row>
        <row r="252">
          <cell r="A252">
            <v>251</v>
          </cell>
          <cell r="B252" t="str">
            <v>Cleidion</v>
          </cell>
          <cell r="C252" t="str">
            <v>castaneifolium</v>
          </cell>
          <cell r="D252" t="str">
            <v>Cleidion castaneifolium</v>
          </cell>
          <cell r="E252" t="str">
            <v>Mull. Arg.</v>
          </cell>
          <cell r="F252" t="str">
            <v>EUPHORBIACEAE</v>
          </cell>
          <cell r="H252" t="str">
            <v>INDETERMINADO</v>
          </cell>
        </row>
        <row r="253">
          <cell r="A253">
            <v>252</v>
          </cell>
          <cell r="B253" t="str">
            <v>Clethra</v>
          </cell>
          <cell r="C253" t="str">
            <v>costaricensis</v>
          </cell>
          <cell r="D253" t="str">
            <v>Clethra costaricensis</v>
          </cell>
          <cell r="E253" t="str">
            <v>Britton</v>
          </cell>
          <cell r="F253" t="str">
            <v>CLETHRACEAE</v>
          </cell>
          <cell r="G253" t="str">
            <v>Nance macho</v>
          </cell>
          <cell r="H253" t="str">
            <v>HELIOFITO DURABLE</v>
          </cell>
        </row>
        <row r="254">
          <cell r="A254">
            <v>253</v>
          </cell>
          <cell r="B254" t="str">
            <v>Clethra</v>
          </cell>
          <cell r="C254" t="str">
            <v>lanata</v>
          </cell>
          <cell r="D254" t="str">
            <v>Clethra lanata</v>
          </cell>
          <cell r="F254" t="str">
            <v>CLETHRACEAE</v>
          </cell>
          <cell r="G254" t="str">
            <v>Nance macho</v>
          </cell>
          <cell r="H254" t="str">
            <v>HELIOFITO DURABLE</v>
          </cell>
        </row>
        <row r="255">
          <cell r="A255">
            <v>254</v>
          </cell>
          <cell r="B255" t="str">
            <v>Clethra</v>
          </cell>
          <cell r="C255" t="str">
            <v>mexicana</v>
          </cell>
          <cell r="D255" t="str">
            <v>Clethra mexicana</v>
          </cell>
          <cell r="F255" t="str">
            <v>CLETHRACEAE</v>
          </cell>
          <cell r="H255" t="str">
            <v>INDETERMINADO</v>
          </cell>
        </row>
        <row r="256">
          <cell r="A256">
            <v>255</v>
          </cell>
          <cell r="B256" t="str">
            <v>Clethra</v>
          </cell>
          <cell r="C256" t="str">
            <v>sp</v>
          </cell>
          <cell r="D256" t="str">
            <v>Clethra sp</v>
          </cell>
          <cell r="F256" t="str">
            <v>CLETHRACEAE</v>
          </cell>
          <cell r="G256" t="str">
            <v>Nance macho</v>
          </cell>
          <cell r="H256" t="str">
            <v>HELIOFITO DURABLE</v>
          </cell>
        </row>
        <row r="257">
          <cell r="A257">
            <v>256</v>
          </cell>
          <cell r="B257" t="str">
            <v>Clibadium</v>
          </cell>
          <cell r="C257" t="str">
            <v>sp</v>
          </cell>
          <cell r="D257" t="str">
            <v>Clibadium sp</v>
          </cell>
          <cell r="F257" t="str">
            <v>ASTERACEAE</v>
          </cell>
          <cell r="H257" t="str">
            <v>INDETERMINADO</v>
          </cell>
        </row>
        <row r="258">
          <cell r="A258">
            <v>257</v>
          </cell>
          <cell r="B258" t="str">
            <v>Clusia</v>
          </cell>
          <cell r="C258" t="str">
            <v>aff. cylindrica</v>
          </cell>
          <cell r="D258" t="str">
            <v>Clusia aff. cylindrica</v>
          </cell>
          <cell r="E258" t="str">
            <v>Hammel</v>
          </cell>
          <cell r="F258" t="str">
            <v>CLUSIACEAE</v>
          </cell>
          <cell r="H258" t="str">
            <v>INDETERMINADO</v>
          </cell>
        </row>
        <row r="259">
          <cell r="A259">
            <v>258</v>
          </cell>
          <cell r="B259" t="str">
            <v>Clusia</v>
          </cell>
          <cell r="C259" t="str">
            <v>cylindrica</v>
          </cell>
          <cell r="D259" t="str">
            <v>Clusia cylindrica</v>
          </cell>
          <cell r="E259" t="str">
            <v>Hammel</v>
          </cell>
          <cell r="F259" t="str">
            <v>CLUSIACEAE</v>
          </cell>
          <cell r="H259" t="str">
            <v>INDETERMINADO</v>
          </cell>
        </row>
        <row r="260">
          <cell r="A260">
            <v>259</v>
          </cell>
          <cell r="B260" t="str">
            <v>Clusia</v>
          </cell>
          <cell r="C260" t="str">
            <v>gracilis</v>
          </cell>
          <cell r="D260" t="str">
            <v>Clusia gracilis</v>
          </cell>
          <cell r="E260" t="str">
            <v>Standl.</v>
          </cell>
          <cell r="F260" t="str">
            <v>CLUSIACEAE</v>
          </cell>
          <cell r="H260" t="str">
            <v>INDETERMINADO</v>
          </cell>
        </row>
        <row r="261">
          <cell r="A261">
            <v>260</v>
          </cell>
          <cell r="B261" t="str">
            <v>Clusia</v>
          </cell>
          <cell r="C261" t="str">
            <v>hypoleuca</v>
          </cell>
          <cell r="D261" t="str">
            <v>Clusia hypoleuca</v>
          </cell>
          <cell r="E261" t="str">
            <v>Hammel ined.</v>
          </cell>
          <cell r="F261" t="str">
            <v>CLUSIACEAE</v>
          </cell>
          <cell r="H261" t="str">
            <v>INDETERMINADO</v>
          </cell>
        </row>
        <row r="262">
          <cell r="A262">
            <v>261</v>
          </cell>
          <cell r="B262" t="str">
            <v>Clusia</v>
          </cell>
          <cell r="C262" t="str">
            <v>major</v>
          </cell>
          <cell r="D262" t="str">
            <v>Clusia major</v>
          </cell>
          <cell r="F262" t="str">
            <v>CLUSIACEAE</v>
          </cell>
          <cell r="H262" t="str">
            <v>INDETERMINADO</v>
          </cell>
        </row>
        <row r="263">
          <cell r="A263">
            <v>262</v>
          </cell>
          <cell r="B263" t="str">
            <v>Clusia</v>
          </cell>
          <cell r="C263" t="str">
            <v>minor</v>
          </cell>
          <cell r="D263" t="str">
            <v>Clusia minor</v>
          </cell>
          <cell r="E263" t="str">
            <v>L.</v>
          </cell>
          <cell r="F263" t="str">
            <v>CLUSIACEAE</v>
          </cell>
          <cell r="H263" t="str">
            <v>INDETERMINADO</v>
          </cell>
        </row>
        <row r="264">
          <cell r="A264">
            <v>263</v>
          </cell>
          <cell r="B264" t="str">
            <v>Clusia</v>
          </cell>
          <cell r="C264" t="str">
            <v>sp</v>
          </cell>
          <cell r="D264" t="str">
            <v>Clusia sp</v>
          </cell>
          <cell r="F264" t="str">
            <v>CLUSIACEAE</v>
          </cell>
          <cell r="H264" t="str">
            <v>INDETERMINADO</v>
          </cell>
        </row>
        <row r="265">
          <cell r="A265">
            <v>264</v>
          </cell>
          <cell r="B265" t="str">
            <v>Coccoloba</v>
          </cell>
          <cell r="C265" t="str">
            <v>guanacastensis</v>
          </cell>
          <cell r="D265" t="str">
            <v>Coccoloba guanacastensis</v>
          </cell>
          <cell r="F265" t="str">
            <v>POLYGONACEAE</v>
          </cell>
          <cell r="G265" t="str">
            <v>Cepa-Irayo de montaña-Mangle-Papaturro
-Papaturro de paca</v>
          </cell>
          <cell r="H265" t="str">
            <v>INDETERMINADO</v>
          </cell>
        </row>
        <row r="266">
          <cell r="A266">
            <v>265</v>
          </cell>
          <cell r="B266" t="str">
            <v>Coccoloba</v>
          </cell>
          <cell r="C266" t="str">
            <v>sp</v>
          </cell>
          <cell r="D266" t="str">
            <v>Coccoloba sp</v>
          </cell>
          <cell r="F266" t="str">
            <v>POLYGONACEAE</v>
          </cell>
          <cell r="H266" t="str">
            <v>HELIOFITO DURABLE</v>
          </cell>
        </row>
        <row r="267">
          <cell r="A267">
            <v>266</v>
          </cell>
          <cell r="B267" t="str">
            <v>Coccoloba</v>
          </cell>
          <cell r="C267" t="str">
            <v>standleyana</v>
          </cell>
          <cell r="D267" t="str">
            <v>Coccoloba standleyana</v>
          </cell>
          <cell r="F267" t="str">
            <v>POLYGONACEAE</v>
          </cell>
          <cell r="G267" t="str">
            <v>Papaturro</v>
          </cell>
          <cell r="H267" t="str">
            <v>INDETERMINADO</v>
          </cell>
        </row>
        <row r="268">
          <cell r="A268">
            <v>267</v>
          </cell>
          <cell r="B268" t="str">
            <v>Coccoloba</v>
          </cell>
          <cell r="C268" t="str">
            <v>tuerckheimii</v>
          </cell>
          <cell r="D268" t="str">
            <v>Coccoloba tuerckheimii</v>
          </cell>
          <cell r="E268" t="str">
            <v>Donn. Sm.</v>
          </cell>
          <cell r="F268" t="str">
            <v>POLYGONACEAE</v>
          </cell>
          <cell r="G268" t="str">
            <v>Alma negra-palo piedra-piedra-Irayol  de montaña
-Piedra-Quebracho-Zapatón</v>
          </cell>
          <cell r="H268" t="str">
            <v>HELIOFITO DURABLE</v>
          </cell>
        </row>
        <row r="269">
          <cell r="A269">
            <v>268</v>
          </cell>
          <cell r="B269" t="str">
            <v>Cochlospermum</v>
          </cell>
          <cell r="C269" t="str">
            <v>vitifolium</v>
          </cell>
          <cell r="D269" t="str">
            <v>Cochlospermum vitifolium</v>
          </cell>
          <cell r="E269" t="str">
            <v>(Willd.) Sprengel.</v>
          </cell>
          <cell r="F269" t="str">
            <v>COCHLOSPERMACEAE</v>
          </cell>
          <cell r="G269" t="str">
            <v>Poro poro</v>
          </cell>
          <cell r="H269" t="str">
            <v>INDETERMINADO</v>
          </cell>
        </row>
        <row r="270">
          <cell r="A270">
            <v>269</v>
          </cell>
          <cell r="B270" t="str">
            <v>Cojoba</v>
          </cell>
          <cell r="C270" t="str">
            <v>arborea</v>
          </cell>
          <cell r="D270" t="str">
            <v>Cojoba arborea</v>
          </cell>
          <cell r="E270" t="str">
            <v>(L.) Britton &amp; Rose</v>
          </cell>
          <cell r="F270" t="str">
            <v>FABACEAE/MIM.</v>
          </cell>
          <cell r="G270" t="str">
            <v>Ardillo</v>
          </cell>
          <cell r="H270" t="str">
            <v>INDETERMINADO</v>
          </cell>
        </row>
        <row r="271">
          <cell r="A271">
            <v>270</v>
          </cell>
          <cell r="B271" t="str">
            <v>Cojoba</v>
          </cell>
          <cell r="C271" t="str">
            <v>catenatum</v>
          </cell>
          <cell r="D271" t="str">
            <v>Cojoba catenatum</v>
          </cell>
          <cell r="F271" t="str">
            <v>FABACEAE/MIM.</v>
          </cell>
          <cell r="H271" t="str">
            <v>HELIOFITO DURABLE</v>
          </cell>
        </row>
        <row r="272">
          <cell r="A272">
            <v>271</v>
          </cell>
          <cell r="B272" t="str">
            <v>Cojoba</v>
          </cell>
          <cell r="C272" t="str">
            <v>costaricensis</v>
          </cell>
          <cell r="D272" t="str">
            <v>Cojoba costaricensis</v>
          </cell>
          <cell r="E272" t="str">
            <v>Britton &amp; Rose</v>
          </cell>
          <cell r="F272" t="str">
            <v>FABACEAE/MIM.</v>
          </cell>
          <cell r="G272" t="str">
            <v>Lorito</v>
          </cell>
          <cell r="H272" t="str">
            <v>HELIOFITO DURABLE</v>
          </cell>
        </row>
        <row r="273">
          <cell r="A273">
            <v>272</v>
          </cell>
          <cell r="B273" t="str">
            <v>Cojoba</v>
          </cell>
          <cell r="C273" t="str">
            <v>membranacea</v>
          </cell>
          <cell r="D273" t="str">
            <v>Cojoba membranacea</v>
          </cell>
          <cell r="E273" t="str">
            <v>(Benth.) L. Rico</v>
          </cell>
          <cell r="F273" t="str">
            <v>FABACEAE/MIM.</v>
          </cell>
          <cell r="H273" t="str">
            <v>INDETERMINADO</v>
          </cell>
        </row>
        <row r="274">
          <cell r="A274">
            <v>273</v>
          </cell>
          <cell r="B274" t="str">
            <v>Cojoba</v>
          </cell>
          <cell r="C274" t="str">
            <v>valerioi</v>
          </cell>
          <cell r="D274" t="str">
            <v>Cojoba valerioi</v>
          </cell>
          <cell r="E274" t="str">
            <v>Britton &amp; Rose</v>
          </cell>
          <cell r="F274" t="str">
            <v>FABACEAE/MIM.</v>
          </cell>
          <cell r="H274" t="str">
            <v>HELIOFITO DURABLE</v>
          </cell>
        </row>
        <row r="275">
          <cell r="A275">
            <v>274</v>
          </cell>
          <cell r="B275" t="str">
            <v>Cojoba</v>
          </cell>
          <cell r="C275" t="str">
            <v>sp</v>
          </cell>
          <cell r="D275" t="str">
            <v>Cojoba sp</v>
          </cell>
          <cell r="F275" t="str">
            <v>FABACEAE/MIM.</v>
          </cell>
          <cell r="H275" t="str">
            <v>HELIOFITO DURABLE</v>
          </cell>
        </row>
        <row r="276">
          <cell r="A276">
            <v>275</v>
          </cell>
          <cell r="B276" t="str">
            <v>Colubrina</v>
          </cell>
          <cell r="C276" t="str">
            <v>ovalifolia</v>
          </cell>
          <cell r="D276" t="str">
            <v>Colubrina ovalifolia</v>
          </cell>
          <cell r="F276" t="str">
            <v>RHAMNACEAE</v>
          </cell>
          <cell r="H276" t="str">
            <v>INDETERMINADO</v>
          </cell>
        </row>
        <row r="277">
          <cell r="A277">
            <v>276</v>
          </cell>
          <cell r="B277" t="str">
            <v>Colubrina</v>
          </cell>
          <cell r="C277" t="str">
            <v>spinosa</v>
          </cell>
          <cell r="D277" t="str">
            <v>Colubrina spinosa</v>
          </cell>
          <cell r="E277" t="str">
            <v>Donn. Sm.</v>
          </cell>
          <cell r="F277" t="str">
            <v>RHAMNACEAE</v>
          </cell>
          <cell r="G277" t="str">
            <v>Pichepan-Fosforillo-</v>
          </cell>
          <cell r="H277" t="str">
            <v>HELIOFITO EFIMERO</v>
          </cell>
        </row>
        <row r="278">
          <cell r="A278">
            <v>277</v>
          </cell>
          <cell r="B278" t="str">
            <v>Compsoneura</v>
          </cell>
          <cell r="C278" t="str">
            <v>excelsa</v>
          </cell>
          <cell r="D278" t="str">
            <v>Compsoneura excelsa</v>
          </cell>
          <cell r="F278" t="str">
            <v>MYRISTICACEAE</v>
          </cell>
          <cell r="H278" t="str">
            <v>INDETERMINADO</v>
          </cell>
        </row>
        <row r="279">
          <cell r="A279">
            <v>278</v>
          </cell>
          <cell r="B279" t="str">
            <v>Compsoneura</v>
          </cell>
          <cell r="C279" t="str">
            <v>mexicana</v>
          </cell>
          <cell r="D279" t="str">
            <v>Compsoneura mexicana</v>
          </cell>
          <cell r="E279" t="str">
            <v>(Hemsl.) J. P. Janovec</v>
          </cell>
          <cell r="F279" t="str">
            <v>MYRISTICACEAE</v>
          </cell>
          <cell r="H279" t="str">
            <v>INDETERMINADO</v>
          </cell>
        </row>
        <row r="280">
          <cell r="A280">
            <v>279</v>
          </cell>
          <cell r="B280" t="str">
            <v>Compsoneura</v>
          </cell>
          <cell r="C280" t="str">
            <v>sprucei</v>
          </cell>
          <cell r="D280" t="str">
            <v>Compsoneura sprucei</v>
          </cell>
          <cell r="E280" t="str">
            <v>(A. DC.) Warb.</v>
          </cell>
          <cell r="F280" t="str">
            <v>MYRISTICACEAE</v>
          </cell>
          <cell r="G280" t="str">
            <v>Fruta dorada</v>
          </cell>
          <cell r="H280" t="str">
            <v>HELIOFITO DURABLE</v>
          </cell>
        </row>
        <row r="281">
          <cell r="A281">
            <v>280</v>
          </cell>
          <cell r="B281" t="str">
            <v>Conceveiba</v>
          </cell>
          <cell r="C281" t="str">
            <v>pleiostemona</v>
          </cell>
          <cell r="D281" t="str">
            <v>Conceveiba pleiostemona</v>
          </cell>
          <cell r="E281" t="str">
            <v>Donn. Sm.</v>
          </cell>
          <cell r="F281" t="str">
            <v>EUPHORBIACEAE</v>
          </cell>
          <cell r="G281" t="str">
            <v>Chayotillo-Pilon blanco-Algodón-Algodoncillo-Saravio</v>
          </cell>
          <cell r="H281" t="str">
            <v>HELIOFITO DURABLE</v>
          </cell>
        </row>
        <row r="282">
          <cell r="A282">
            <v>281</v>
          </cell>
          <cell r="B282" t="str">
            <v>Connarus</v>
          </cell>
          <cell r="C282" t="str">
            <v>costaricensis</v>
          </cell>
          <cell r="D282" t="str">
            <v>Connarus costaricensis</v>
          </cell>
          <cell r="E282" t="str">
            <v>Schellenb.</v>
          </cell>
          <cell r="F282" t="str">
            <v>CONNARACEAE</v>
          </cell>
          <cell r="H282" t="str">
            <v>HELIOFITO DURABLE</v>
          </cell>
        </row>
        <row r="283">
          <cell r="A283">
            <v>282</v>
          </cell>
          <cell r="B283" t="str">
            <v>Conocarpus</v>
          </cell>
          <cell r="C283" t="str">
            <v>erecta</v>
          </cell>
          <cell r="D283" t="str">
            <v>Conocarpus erecta</v>
          </cell>
          <cell r="F283" t="str">
            <v>COMBRETACEAE</v>
          </cell>
          <cell r="G283" t="str">
            <v>Mangle botoncillo</v>
          </cell>
          <cell r="H283" t="str">
            <v>INDETERMINADO</v>
          </cell>
        </row>
        <row r="284">
          <cell r="A284">
            <v>283</v>
          </cell>
          <cell r="B284" t="str">
            <v>Conostegia</v>
          </cell>
          <cell r="C284" t="str">
            <v>aff. cinnamomea</v>
          </cell>
          <cell r="D284" t="str">
            <v>Conostegia aff. cinnamomea</v>
          </cell>
          <cell r="E284" t="str">
            <v>(Beurl.) Wurdack</v>
          </cell>
          <cell r="F284" t="str">
            <v>MELASTOMATACEAE</v>
          </cell>
          <cell r="H284" t="str">
            <v>INDETERMINADO</v>
          </cell>
        </row>
        <row r="285">
          <cell r="A285">
            <v>284</v>
          </cell>
          <cell r="B285" t="str">
            <v>Conostegia</v>
          </cell>
          <cell r="C285" t="str">
            <v>aff. icosandra</v>
          </cell>
          <cell r="D285" t="str">
            <v>Conostegia aff. icosandra</v>
          </cell>
          <cell r="E285" t="str">
            <v>(Sw.) Urb.</v>
          </cell>
          <cell r="F285" t="str">
            <v>MELASTOMATACEAE</v>
          </cell>
          <cell r="H285" t="str">
            <v>INDETERMINADO</v>
          </cell>
        </row>
        <row r="286">
          <cell r="A286">
            <v>285</v>
          </cell>
          <cell r="B286" t="str">
            <v>Conostegia</v>
          </cell>
          <cell r="C286" t="str">
            <v>bracteata</v>
          </cell>
          <cell r="D286" t="str">
            <v>Conostegia bracteata</v>
          </cell>
          <cell r="E286" t="str">
            <v>Triana</v>
          </cell>
          <cell r="F286" t="str">
            <v>MELASTOMATACEAE</v>
          </cell>
          <cell r="H286" t="str">
            <v>INDETERMINADO</v>
          </cell>
        </row>
        <row r="287">
          <cell r="A287">
            <v>286</v>
          </cell>
          <cell r="B287" t="str">
            <v>Conostegia</v>
          </cell>
          <cell r="C287" t="str">
            <v>lasiopoda</v>
          </cell>
          <cell r="D287" t="str">
            <v>Conostegia lasiopoda</v>
          </cell>
          <cell r="E287" t="str">
            <v>Benth.</v>
          </cell>
          <cell r="F287" t="str">
            <v>MELASTOMATACEAE</v>
          </cell>
          <cell r="H287" t="str">
            <v>INDETERMINADO</v>
          </cell>
        </row>
        <row r="288">
          <cell r="A288">
            <v>287</v>
          </cell>
          <cell r="B288" t="str">
            <v>Conostegia</v>
          </cell>
          <cell r="C288" t="str">
            <v>micrantha</v>
          </cell>
          <cell r="D288" t="str">
            <v>Conostegia micrantha</v>
          </cell>
          <cell r="E288" t="str">
            <v>Standl.</v>
          </cell>
          <cell r="F288" t="str">
            <v>MELASTOMATACEAE</v>
          </cell>
          <cell r="H288" t="str">
            <v>INDETERMINADO</v>
          </cell>
        </row>
        <row r="289">
          <cell r="A289">
            <v>288</v>
          </cell>
          <cell r="B289" t="str">
            <v>Conostegia</v>
          </cell>
          <cell r="C289" t="str">
            <v>montana</v>
          </cell>
          <cell r="D289" t="str">
            <v>Conostegia montana</v>
          </cell>
          <cell r="E289" t="str">
            <v>(Sw.) D. Don ex DC.</v>
          </cell>
          <cell r="F289" t="str">
            <v>MELASTOMATACEAE</v>
          </cell>
          <cell r="H289" t="str">
            <v>INDETERMINADO</v>
          </cell>
        </row>
        <row r="290">
          <cell r="A290">
            <v>289</v>
          </cell>
          <cell r="B290" t="str">
            <v>Conostegia</v>
          </cell>
          <cell r="C290" t="str">
            <v>rufescens</v>
          </cell>
          <cell r="D290" t="str">
            <v>Conostegia rufescens</v>
          </cell>
          <cell r="E290" t="str">
            <v>Naudin</v>
          </cell>
          <cell r="F290" t="str">
            <v>MELASTOMATACEAE</v>
          </cell>
          <cell r="G290" t="str">
            <v>Miconia de altura</v>
          </cell>
          <cell r="H290" t="str">
            <v>INDETERMINADO</v>
          </cell>
        </row>
        <row r="291">
          <cell r="A291">
            <v>290</v>
          </cell>
          <cell r="B291" t="str">
            <v>Conostegia</v>
          </cell>
          <cell r="C291" t="str">
            <v>setifera</v>
          </cell>
          <cell r="D291" t="str">
            <v>Conostegia setifera</v>
          </cell>
          <cell r="E291" t="str">
            <v>Standl.</v>
          </cell>
          <cell r="F291" t="str">
            <v>MELASTOMATACEAE</v>
          </cell>
          <cell r="H291" t="str">
            <v>INDETERMINADO</v>
          </cell>
        </row>
        <row r="292">
          <cell r="A292">
            <v>291</v>
          </cell>
          <cell r="B292" t="str">
            <v>Conostegia</v>
          </cell>
          <cell r="C292" t="str">
            <v>sp</v>
          </cell>
          <cell r="D292" t="str">
            <v>Conostegia sp</v>
          </cell>
          <cell r="F292" t="str">
            <v>MELASTOMATACEAE</v>
          </cell>
          <cell r="H292" t="str">
            <v>INDETERMINADO</v>
          </cell>
        </row>
        <row r="293">
          <cell r="A293">
            <v>292</v>
          </cell>
          <cell r="B293" t="str">
            <v>Conostegia</v>
          </cell>
          <cell r="C293" t="str">
            <v>superba</v>
          </cell>
          <cell r="D293" t="str">
            <v>Conostegia superba</v>
          </cell>
          <cell r="E293" t="str">
            <v>D. Don ex Naudin</v>
          </cell>
          <cell r="F293" t="str">
            <v>MELASTOMATACEAE</v>
          </cell>
          <cell r="H293" t="str">
            <v>INDETERMINADO</v>
          </cell>
        </row>
        <row r="294">
          <cell r="A294">
            <v>293</v>
          </cell>
          <cell r="B294" t="str">
            <v>Conostegia</v>
          </cell>
          <cell r="C294" t="str">
            <v>xalapensis</v>
          </cell>
          <cell r="D294" t="str">
            <v>Conostegia xalapensis</v>
          </cell>
          <cell r="E294" t="str">
            <v>(Bonpl.) D. Don</v>
          </cell>
          <cell r="F294" t="str">
            <v>MELASTOMATACEAE</v>
          </cell>
          <cell r="G294" t="str">
            <v>Lengua de vaca</v>
          </cell>
          <cell r="H294" t="str">
            <v>INDETERMINADO</v>
          </cell>
        </row>
        <row r="295">
          <cell r="A295">
            <v>294</v>
          </cell>
          <cell r="B295" t="str">
            <v>Copaifera</v>
          </cell>
          <cell r="C295" t="str">
            <v>aromatica</v>
          </cell>
          <cell r="D295" t="str">
            <v>Copaifera aromatica</v>
          </cell>
          <cell r="F295" t="str">
            <v>FABACEAE/CAES.</v>
          </cell>
          <cell r="G295" t="str">
            <v>Camíbar</v>
          </cell>
          <cell r="H295" t="str">
            <v>INDETERMINADO</v>
          </cell>
        </row>
        <row r="296">
          <cell r="A296">
            <v>295</v>
          </cell>
          <cell r="B296" t="str">
            <v>Copaifera</v>
          </cell>
          <cell r="C296" t="str">
            <v>camibar</v>
          </cell>
          <cell r="D296" t="str">
            <v>Copaifera camibar</v>
          </cell>
          <cell r="F296" t="str">
            <v>FABACEAE/CAES.</v>
          </cell>
          <cell r="G296" t="str">
            <v>Camíbar</v>
          </cell>
          <cell r="H296" t="str">
            <v>INDETERMINADO</v>
          </cell>
        </row>
        <row r="297">
          <cell r="A297">
            <v>296</v>
          </cell>
          <cell r="B297" t="str">
            <v>Cordia</v>
          </cell>
          <cell r="C297" t="str">
            <v>alliodora</v>
          </cell>
          <cell r="D297" t="str">
            <v>Cordia alliodora</v>
          </cell>
          <cell r="E297" t="str">
            <v>(Ruiz &amp; Pav.) Oken</v>
          </cell>
          <cell r="F297" t="str">
            <v>BORAGINACEAE</v>
          </cell>
          <cell r="G297" t="str">
            <v>Laurel-Laurel negro-Molenito-Onión-Yawé-Yëvë-Yuë</v>
          </cell>
          <cell r="H297" t="str">
            <v>HELIOFITO DURABLE</v>
          </cell>
        </row>
        <row r="298">
          <cell r="A298">
            <v>297</v>
          </cell>
          <cell r="B298" t="str">
            <v>Cordia</v>
          </cell>
          <cell r="C298" t="str">
            <v>bicolor</v>
          </cell>
          <cell r="D298" t="str">
            <v>Cordia bicolor</v>
          </cell>
          <cell r="E298" t="str">
            <v>A. DC.</v>
          </cell>
          <cell r="F298" t="str">
            <v>BORAGINACEAE</v>
          </cell>
          <cell r="G298" t="str">
            <v>Muñeco-Bernabe</v>
          </cell>
          <cell r="H298" t="str">
            <v>HELIOFITO DURABLE</v>
          </cell>
        </row>
        <row r="299">
          <cell r="A299">
            <v>298</v>
          </cell>
          <cell r="B299" t="str">
            <v>Cordia</v>
          </cell>
          <cell r="C299" t="str">
            <v>collococca</v>
          </cell>
          <cell r="D299" t="str">
            <v>Cordia collococca</v>
          </cell>
          <cell r="E299" t="str">
            <v>L.</v>
          </cell>
          <cell r="F299" t="str">
            <v>BORAGINACEAE</v>
          </cell>
          <cell r="G299" t="str">
            <v>Babas-Buriogre-Buriogue-Buriogue amarillo-
Buriogue de montaña-Mocos-Muñeco-Nigüite-Nigüito</v>
          </cell>
          <cell r="H299" t="str">
            <v>INDETERMINADO</v>
          </cell>
        </row>
        <row r="300">
          <cell r="A300">
            <v>299</v>
          </cell>
          <cell r="B300" t="str">
            <v>Cordia</v>
          </cell>
          <cell r="C300" t="str">
            <v>croatii</v>
          </cell>
          <cell r="D300" t="str">
            <v>Cordia croatii</v>
          </cell>
          <cell r="E300" t="str">
            <v>J.S. Mill.</v>
          </cell>
          <cell r="F300" t="str">
            <v>BORAGINACEAE</v>
          </cell>
          <cell r="H300" t="str">
            <v>INDETERMINADO</v>
          </cell>
        </row>
        <row r="301">
          <cell r="A301">
            <v>300</v>
          </cell>
          <cell r="B301" t="str">
            <v>Cordia</v>
          </cell>
          <cell r="C301" t="str">
            <v>cymosa</v>
          </cell>
          <cell r="D301" t="str">
            <v>Cordia cymosa</v>
          </cell>
          <cell r="E301" t="str">
            <v>(Donn. Sm.) Standl.</v>
          </cell>
          <cell r="F301" t="str">
            <v>BORAGINACEAE</v>
          </cell>
          <cell r="G301" t="str">
            <v>Laurel muñeco-Laurel-Laurel de montaña-Mastate-Muñeco</v>
          </cell>
          <cell r="H301" t="str">
            <v>HELIOFITO DURABLE</v>
          </cell>
        </row>
        <row r="302">
          <cell r="A302">
            <v>301</v>
          </cell>
          <cell r="B302" t="str">
            <v>Cordia</v>
          </cell>
          <cell r="C302" t="str">
            <v>dwyeri</v>
          </cell>
          <cell r="D302" t="str">
            <v>Cordia dwyeri</v>
          </cell>
          <cell r="E302" t="str">
            <v>Nowicke</v>
          </cell>
          <cell r="F302" t="str">
            <v>BORAGINACEAE</v>
          </cell>
          <cell r="G302" t="str">
            <v>Muñeco</v>
          </cell>
          <cell r="H302" t="str">
            <v>HELIOFITO DURABLE</v>
          </cell>
        </row>
        <row r="303">
          <cell r="A303">
            <v>302</v>
          </cell>
          <cell r="B303" t="str">
            <v>Cordia</v>
          </cell>
          <cell r="C303" t="str">
            <v>gerascanthus</v>
          </cell>
          <cell r="D303" t="str">
            <v>Cordia gerascanthus</v>
          </cell>
          <cell r="F303" t="str">
            <v>BORAGINACEAE</v>
          </cell>
          <cell r="G303" t="str">
            <v>Laurel negro</v>
          </cell>
          <cell r="H303" t="str">
            <v>INDETERMINADO</v>
          </cell>
        </row>
        <row r="304">
          <cell r="A304">
            <v>303</v>
          </cell>
          <cell r="B304" t="str">
            <v>Cordia</v>
          </cell>
          <cell r="C304" t="str">
            <v>glabra</v>
          </cell>
          <cell r="D304" t="str">
            <v>Cordia glabra</v>
          </cell>
          <cell r="E304" t="str">
            <v>L.</v>
          </cell>
          <cell r="F304" t="str">
            <v>BORAGINACEAE</v>
          </cell>
          <cell r="H304" t="str">
            <v>INDETERMINADO</v>
          </cell>
        </row>
        <row r="305">
          <cell r="A305">
            <v>304</v>
          </cell>
          <cell r="B305" t="str">
            <v>Cordia</v>
          </cell>
          <cell r="C305" t="str">
            <v>lucidula</v>
          </cell>
          <cell r="D305" t="str">
            <v>Cordia lucidula</v>
          </cell>
          <cell r="E305" t="str">
            <v>I. M. Johnst.</v>
          </cell>
          <cell r="F305" t="str">
            <v>BORAGINACEAE</v>
          </cell>
          <cell r="H305" t="str">
            <v>HELIOFITO DURABLE</v>
          </cell>
        </row>
        <row r="306">
          <cell r="A306">
            <v>305</v>
          </cell>
          <cell r="B306" t="str">
            <v>Cordia</v>
          </cell>
          <cell r="C306" t="str">
            <v>megalantha</v>
          </cell>
          <cell r="D306" t="str">
            <v>Cordia megalantha</v>
          </cell>
          <cell r="E306" t="str">
            <v>S. F. Blake</v>
          </cell>
          <cell r="F306" t="str">
            <v>BORAGINACEAE</v>
          </cell>
          <cell r="G306" t="str">
            <v>Mastate-Laurel-Laurel amarillo</v>
          </cell>
          <cell r="H306" t="str">
            <v>HELIOFITO DURABLE</v>
          </cell>
        </row>
        <row r="307">
          <cell r="A307">
            <v>306</v>
          </cell>
          <cell r="B307" t="str">
            <v>Cordia</v>
          </cell>
          <cell r="C307" t="str">
            <v>panamensis</v>
          </cell>
          <cell r="D307" t="str">
            <v>Cordia panamensis</v>
          </cell>
          <cell r="F307" t="str">
            <v>BORAGINACEAE</v>
          </cell>
          <cell r="G307" t="str">
            <v>Chumico-Guacal-Guacalmanono-Muñeco blanco-Yawe</v>
          </cell>
          <cell r="H307" t="str">
            <v>INDETERMINADO</v>
          </cell>
        </row>
        <row r="308">
          <cell r="A308">
            <v>307</v>
          </cell>
          <cell r="B308" t="str">
            <v>Cordia</v>
          </cell>
          <cell r="C308" t="str">
            <v>porcata</v>
          </cell>
          <cell r="D308" t="str">
            <v>Cordia porcata</v>
          </cell>
          <cell r="F308" t="str">
            <v>BORAGINACEAE</v>
          </cell>
          <cell r="H308" t="str">
            <v>HELIOFITO DURABLE</v>
          </cell>
        </row>
        <row r="309">
          <cell r="A309">
            <v>308</v>
          </cell>
          <cell r="B309" t="str">
            <v>Cordia</v>
          </cell>
          <cell r="C309" t="str">
            <v>sp</v>
          </cell>
          <cell r="D309" t="str">
            <v>Cordia sp</v>
          </cell>
          <cell r="F309" t="str">
            <v>BORAGINACEAE</v>
          </cell>
          <cell r="H309" t="str">
            <v>HELIOFITO DURABLE</v>
          </cell>
        </row>
        <row r="310">
          <cell r="A310">
            <v>309</v>
          </cell>
          <cell r="B310" t="str">
            <v>Cornus</v>
          </cell>
          <cell r="C310" t="str">
            <v>disciflora</v>
          </cell>
          <cell r="D310" t="str">
            <v>Cornus disciflora</v>
          </cell>
          <cell r="E310" t="str">
            <v>DC.</v>
          </cell>
          <cell r="F310" t="str">
            <v>CORNACEAE</v>
          </cell>
          <cell r="G310" t="str">
            <v>Lloro</v>
          </cell>
          <cell r="H310" t="str">
            <v>HELIOFITO DURABLE</v>
          </cell>
        </row>
        <row r="311">
          <cell r="A311">
            <v>310</v>
          </cell>
          <cell r="B311" t="str">
            <v>Cornus</v>
          </cell>
          <cell r="C311" t="str">
            <v>peruviana</v>
          </cell>
          <cell r="D311" t="str">
            <v>Cornus peruviana</v>
          </cell>
          <cell r="E311" t="str">
            <v>J. F. Macbr.</v>
          </cell>
          <cell r="F311" t="str">
            <v>CORNACEAE</v>
          </cell>
          <cell r="H311" t="str">
            <v>INDETERMINADO</v>
          </cell>
        </row>
        <row r="312">
          <cell r="A312">
            <v>311</v>
          </cell>
          <cell r="B312" t="str">
            <v>Cornutia</v>
          </cell>
          <cell r="C312" t="str">
            <v>grandifolia</v>
          </cell>
          <cell r="D312" t="str">
            <v>Cornutia grandifolia</v>
          </cell>
          <cell r="E312" t="str">
            <v>(Schltdl. &amp; Cham.) Schauer</v>
          </cell>
          <cell r="F312" t="str">
            <v>VERBENACEAE</v>
          </cell>
          <cell r="H312" t="str">
            <v>INDETERMINADO</v>
          </cell>
        </row>
        <row r="313">
          <cell r="A313">
            <v>312</v>
          </cell>
          <cell r="B313" t="str">
            <v>Cosmibuena</v>
          </cell>
          <cell r="C313" t="str">
            <v xml:space="preserve">valerii </v>
          </cell>
          <cell r="D313" t="str">
            <v xml:space="preserve">Cosmibuena valerii </v>
          </cell>
          <cell r="E313" t="str">
            <v>(Standl.) C. M. Taylor</v>
          </cell>
          <cell r="F313" t="str">
            <v>RUBIACEAE</v>
          </cell>
          <cell r="H313" t="str">
            <v>HELIOFITO DURABLE</v>
          </cell>
        </row>
        <row r="314">
          <cell r="A314">
            <v>313</v>
          </cell>
          <cell r="B314" t="str">
            <v>Couepia</v>
          </cell>
          <cell r="C314" t="str">
            <v>platycalyx</v>
          </cell>
          <cell r="D314" t="str">
            <v>Couepia platycalyx</v>
          </cell>
          <cell r="E314" t="str">
            <v>Cuatrec.</v>
          </cell>
          <cell r="F314" t="str">
            <v>CHRYSOBALANACEAE</v>
          </cell>
          <cell r="H314" t="str">
            <v>INDETERMINADO</v>
          </cell>
        </row>
        <row r="315">
          <cell r="A315">
            <v>314</v>
          </cell>
          <cell r="B315" t="str">
            <v>Couepia</v>
          </cell>
          <cell r="C315" t="str">
            <v>polyandra</v>
          </cell>
          <cell r="D315" t="str">
            <v>Couepia polyandra</v>
          </cell>
          <cell r="E315" t="str">
            <v>(Kunth) Rose</v>
          </cell>
          <cell r="F315" t="str">
            <v>CHRYSOBALANACEAE</v>
          </cell>
          <cell r="G315" t="str">
            <v>Arenillo-Olosapo-Olozapo-Zapotillo-Zapotillo de olor</v>
          </cell>
          <cell r="H315" t="str">
            <v>ESCIOFITO</v>
          </cell>
        </row>
        <row r="316">
          <cell r="A316">
            <v>315</v>
          </cell>
          <cell r="B316" t="str">
            <v>Couepia</v>
          </cell>
          <cell r="C316" t="str">
            <v>sp</v>
          </cell>
          <cell r="D316" t="str">
            <v>Couepia sp</v>
          </cell>
          <cell r="F316" t="str">
            <v>CHRYSOBALANACEAE</v>
          </cell>
          <cell r="G316" t="str">
            <v>Arenillo</v>
          </cell>
          <cell r="H316" t="str">
            <v>ESCIOFITO</v>
          </cell>
        </row>
        <row r="317">
          <cell r="A317">
            <v>316</v>
          </cell>
          <cell r="B317" t="str">
            <v>Couma</v>
          </cell>
          <cell r="C317" t="str">
            <v>macrocarpa</v>
          </cell>
          <cell r="D317" t="str">
            <v>Couma macrocarpa</v>
          </cell>
          <cell r="E317" t="str">
            <v>Barb. Rodr.</v>
          </cell>
          <cell r="F317" t="str">
            <v>APOCYNACEAE</v>
          </cell>
          <cell r="G317" t="str">
            <v>Baco-Leche de vaca</v>
          </cell>
          <cell r="H317" t="str">
            <v>HELIOFITO DURABLE</v>
          </cell>
        </row>
        <row r="318">
          <cell r="A318">
            <v>317</v>
          </cell>
          <cell r="B318" t="str">
            <v>Courapita</v>
          </cell>
          <cell r="C318" t="str">
            <v>guianensis</v>
          </cell>
          <cell r="D318" t="str">
            <v>Courapita guianensis</v>
          </cell>
          <cell r="F318" t="str">
            <v>LECYTHIDACEAE</v>
          </cell>
          <cell r="G318" t="str">
            <v>Bala de cañon</v>
          </cell>
          <cell r="H318" t="str">
            <v>INDETERMINADO</v>
          </cell>
        </row>
        <row r="319">
          <cell r="A319">
            <v>318</v>
          </cell>
          <cell r="B319" t="str">
            <v>Couratari</v>
          </cell>
          <cell r="C319" t="str">
            <v>guianensis</v>
          </cell>
          <cell r="D319" t="str">
            <v>Couratari guianensis</v>
          </cell>
          <cell r="F319" t="str">
            <v>LECYTHIDACEAE</v>
          </cell>
          <cell r="G319" t="str">
            <v>Amarillón-Burlillón-Cachimbillo-Cachimbo hediondo-
Campano blanco-Caobilla-Copo-Copo hediondo-Tinajillo-Tinajito</v>
          </cell>
          <cell r="H319" t="str">
            <v>INDETERMINADO</v>
          </cell>
        </row>
        <row r="320">
          <cell r="A320">
            <v>319</v>
          </cell>
          <cell r="B320" t="str">
            <v>Couratari</v>
          </cell>
          <cell r="C320" t="str">
            <v>scottmorii</v>
          </cell>
          <cell r="D320" t="str">
            <v>Couratari scottmorii</v>
          </cell>
          <cell r="E320" t="str">
            <v>Prance</v>
          </cell>
          <cell r="F320" t="str">
            <v>LECYTHIDACEAE</v>
          </cell>
          <cell r="G320" t="str">
            <v>Copo-Cachimbo-Cachimbo hediondo-Copo hediondo
-Cutarro negro-Matasano</v>
          </cell>
          <cell r="H320" t="str">
            <v>INDETERMINADO</v>
          </cell>
        </row>
        <row r="321">
          <cell r="A321">
            <v>320</v>
          </cell>
          <cell r="B321" t="str">
            <v>Coussapoa</v>
          </cell>
          <cell r="C321" t="str">
            <v>glaberrima</v>
          </cell>
          <cell r="D321" t="str">
            <v>Coussapoa glaberrima</v>
          </cell>
          <cell r="F321" t="str">
            <v>CECROPIACEAE</v>
          </cell>
          <cell r="H321" t="str">
            <v>HELIOFITO EFIMERO</v>
          </cell>
        </row>
        <row r="322">
          <cell r="A322">
            <v>321</v>
          </cell>
          <cell r="B322" t="str">
            <v>Coussapoa</v>
          </cell>
          <cell r="C322" t="str">
            <v>nymphaeifolia</v>
          </cell>
          <cell r="D322" t="str">
            <v>Coussapoa nymphaeifolia</v>
          </cell>
          <cell r="F322" t="str">
            <v>CECROPIACEAE</v>
          </cell>
          <cell r="H322" t="str">
            <v>HELIOFITO EFIMERO</v>
          </cell>
        </row>
        <row r="323">
          <cell r="A323">
            <v>322</v>
          </cell>
          <cell r="B323" t="str">
            <v>Coussapoa</v>
          </cell>
          <cell r="C323" t="str">
            <v>parviceps</v>
          </cell>
          <cell r="D323" t="str">
            <v>Coussapoa parviceps</v>
          </cell>
          <cell r="E323" t="str">
            <v>Standl.</v>
          </cell>
          <cell r="F323" t="str">
            <v>CECROPIACEAE</v>
          </cell>
          <cell r="H323" t="str">
            <v>INDETERMINADO</v>
          </cell>
        </row>
        <row r="324">
          <cell r="A324">
            <v>323</v>
          </cell>
          <cell r="B324" t="str">
            <v>Coussapoa</v>
          </cell>
          <cell r="C324" t="str">
            <v>sp</v>
          </cell>
          <cell r="D324" t="str">
            <v>Coussapoa sp</v>
          </cell>
          <cell r="F324" t="str">
            <v>CECROPIACEAE</v>
          </cell>
          <cell r="H324" t="str">
            <v>HELIOFITO EFIMERO</v>
          </cell>
        </row>
        <row r="325">
          <cell r="A325">
            <v>324</v>
          </cell>
          <cell r="B325" t="str">
            <v>Coussarea</v>
          </cell>
          <cell r="C325" t="str">
            <v>hondensis</v>
          </cell>
          <cell r="D325" t="str">
            <v>Coussarea hondensis</v>
          </cell>
          <cell r="E325" t="str">
            <v>(Standl.) C. M. Taylor &amp; W.C. Burger</v>
          </cell>
          <cell r="F325" t="str">
            <v>RUBIACEAE</v>
          </cell>
          <cell r="H325" t="str">
            <v>HELIOFITO DURABLE</v>
          </cell>
        </row>
        <row r="326">
          <cell r="A326">
            <v>325</v>
          </cell>
          <cell r="B326" t="str">
            <v>Coussarea</v>
          </cell>
          <cell r="C326" t="str">
            <v>impetiolaris</v>
          </cell>
          <cell r="D326" t="str">
            <v>Coussarea impetiolaris</v>
          </cell>
          <cell r="E326" t="str">
            <v>Donn. Sm.</v>
          </cell>
          <cell r="F326" t="str">
            <v>RUBIACEAE</v>
          </cell>
          <cell r="H326" t="str">
            <v>HELIOFITO DURABLE</v>
          </cell>
        </row>
        <row r="327">
          <cell r="A327">
            <v>326</v>
          </cell>
          <cell r="B327" t="str">
            <v>Coussarea</v>
          </cell>
          <cell r="C327" t="str">
            <v>nigrescens</v>
          </cell>
          <cell r="D327" t="str">
            <v>Coussarea nigrescens</v>
          </cell>
          <cell r="E327" t="str">
            <v>C. M. Taylor &amp; Hammel</v>
          </cell>
          <cell r="F327" t="str">
            <v>RUBIACEAE</v>
          </cell>
          <cell r="H327" t="str">
            <v>INDETERMINADO</v>
          </cell>
        </row>
        <row r="328">
          <cell r="A328">
            <v>327</v>
          </cell>
          <cell r="B328" t="str">
            <v>Coussarea</v>
          </cell>
          <cell r="C328" t="str">
            <v>psychotrioides</v>
          </cell>
          <cell r="D328" t="str">
            <v>Coussarea psychotrioides</v>
          </cell>
          <cell r="E328" t="str">
            <v>C. M. Taylor &amp; Hammel</v>
          </cell>
          <cell r="F328" t="str">
            <v>RUBIACEAE</v>
          </cell>
          <cell r="H328" t="str">
            <v>HELIOFITO DURABLE</v>
          </cell>
        </row>
        <row r="329">
          <cell r="A329">
            <v>328</v>
          </cell>
          <cell r="B329" t="str">
            <v>Coussarea</v>
          </cell>
          <cell r="C329" t="str">
            <v>talamancana</v>
          </cell>
          <cell r="D329" t="str">
            <v>Coussarea talamancana</v>
          </cell>
          <cell r="E329" t="str">
            <v>Standl.</v>
          </cell>
          <cell r="F329" t="str">
            <v>RUBIACEAE</v>
          </cell>
          <cell r="H329" t="str">
            <v>INDETERMINADO</v>
          </cell>
        </row>
        <row r="330">
          <cell r="A330">
            <v>329</v>
          </cell>
          <cell r="B330" t="str">
            <v>Coussarea</v>
          </cell>
          <cell r="C330" t="str">
            <v>sp</v>
          </cell>
          <cell r="D330" t="str">
            <v>Coussarea sp</v>
          </cell>
          <cell r="F330" t="str">
            <v>RUBIACEAE</v>
          </cell>
          <cell r="H330" t="str">
            <v>INDETERMINADO</v>
          </cell>
        </row>
        <row r="331">
          <cell r="A331">
            <v>330</v>
          </cell>
          <cell r="B331" t="str">
            <v>Coutarea</v>
          </cell>
          <cell r="C331" t="str">
            <v>hexandra</v>
          </cell>
          <cell r="D331" t="str">
            <v>Coutarea hexandra</v>
          </cell>
          <cell r="E331" t="str">
            <v>(Jacq.) K. Schum.</v>
          </cell>
          <cell r="F331" t="str">
            <v>RUBIACEAE</v>
          </cell>
          <cell r="H331" t="str">
            <v>HELIOFITO DURABLE</v>
          </cell>
        </row>
        <row r="332">
          <cell r="A332">
            <v>331</v>
          </cell>
          <cell r="B332" t="str">
            <v>Crataeva</v>
          </cell>
          <cell r="C332" t="str">
            <v>tapia</v>
          </cell>
          <cell r="D332" t="str">
            <v>Crataeva tapia</v>
          </cell>
          <cell r="F332" t="str">
            <v>CAPPARIDACEAE</v>
          </cell>
          <cell r="G332" t="str">
            <v>Ajillo</v>
          </cell>
          <cell r="H332" t="str">
            <v>HELIOFITO DURABLE</v>
          </cell>
        </row>
        <row r="333">
          <cell r="A333">
            <v>332</v>
          </cell>
          <cell r="B333" t="str">
            <v>Crossopetalum</v>
          </cell>
          <cell r="C333" t="str">
            <v>tonduzii</v>
          </cell>
          <cell r="D333" t="str">
            <v>Crossopetalum tonduzii</v>
          </cell>
          <cell r="E333" t="str">
            <v>(Loes.) Lundell</v>
          </cell>
          <cell r="F333" t="str">
            <v>CELASTRACEAE</v>
          </cell>
          <cell r="H333" t="str">
            <v>HELIOFITO DURABLE</v>
          </cell>
        </row>
        <row r="334">
          <cell r="A334">
            <v>333</v>
          </cell>
          <cell r="B334" t="str">
            <v>Croton</v>
          </cell>
          <cell r="C334" t="str">
            <v>billbergianus</v>
          </cell>
          <cell r="D334" t="str">
            <v>Croton billbergianus</v>
          </cell>
          <cell r="E334" t="str">
            <v>Mull. Arg.</v>
          </cell>
          <cell r="F334" t="str">
            <v>EUPHORBIACEAE</v>
          </cell>
          <cell r="H334" t="str">
            <v>HELIOFITO EFIMERO</v>
          </cell>
        </row>
        <row r="335">
          <cell r="A335">
            <v>334</v>
          </cell>
          <cell r="B335" t="str">
            <v>Croton</v>
          </cell>
          <cell r="C335" t="str">
            <v>brevipes</v>
          </cell>
          <cell r="D335" t="str">
            <v>Croton brevipes</v>
          </cell>
          <cell r="F335" t="str">
            <v>EUPHORBIACEAE</v>
          </cell>
          <cell r="H335" t="str">
            <v>INDETERMINADO</v>
          </cell>
        </row>
        <row r="336">
          <cell r="A336">
            <v>335</v>
          </cell>
          <cell r="B336" t="str">
            <v>Croton</v>
          </cell>
          <cell r="C336" t="str">
            <v>draco</v>
          </cell>
          <cell r="D336" t="str">
            <v>Croton draco</v>
          </cell>
          <cell r="E336" t="str">
            <v>Cham. &amp; Schltdl.</v>
          </cell>
          <cell r="F336" t="str">
            <v>EUPHORBIACEAE</v>
          </cell>
          <cell r="G336" t="str">
            <v>Targua</v>
          </cell>
          <cell r="H336" t="str">
            <v>HELIOFITO EFIMERO</v>
          </cell>
        </row>
        <row r="337">
          <cell r="A337">
            <v>336</v>
          </cell>
          <cell r="B337" t="str">
            <v>Croton</v>
          </cell>
          <cell r="C337" t="str">
            <v>killipianus</v>
          </cell>
          <cell r="D337" t="str">
            <v>Croton killipianus</v>
          </cell>
          <cell r="F337" t="str">
            <v>EUPHORBIACEAE</v>
          </cell>
          <cell r="H337" t="str">
            <v>INDETERMINADO</v>
          </cell>
        </row>
        <row r="338">
          <cell r="A338">
            <v>337</v>
          </cell>
          <cell r="B338" t="str">
            <v>Croton</v>
          </cell>
          <cell r="C338" t="str">
            <v>megistocarpus</v>
          </cell>
          <cell r="D338" t="str">
            <v>Croton megistocarpus</v>
          </cell>
          <cell r="E338" t="str">
            <v>J. A. González &amp; L. J. Poveda</v>
          </cell>
          <cell r="F338" t="str">
            <v>EUPHORBIACEAE</v>
          </cell>
          <cell r="H338" t="str">
            <v>INDETERMINADO</v>
          </cell>
        </row>
        <row r="339">
          <cell r="A339">
            <v>338</v>
          </cell>
          <cell r="B339" t="str">
            <v>Croton</v>
          </cell>
          <cell r="C339" t="str">
            <v>panamensis</v>
          </cell>
          <cell r="D339" t="str">
            <v>Croton panamensis</v>
          </cell>
          <cell r="E339" t="str">
            <v>(Klotzsch) Mull. Arg.</v>
          </cell>
          <cell r="F339" t="str">
            <v>EUPHORBIACEAE</v>
          </cell>
          <cell r="H339" t="str">
            <v>INDETERMINADO</v>
          </cell>
        </row>
        <row r="340">
          <cell r="A340">
            <v>339</v>
          </cell>
          <cell r="B340" t="str">
            <v>Croton</v>
          </cell>
          <cell r="C340" t="str">
            <v>schiedeanus</v>
          </cell>
          <cell r="D340" t="str">
            <v>Croton schiedeanus</v>
          </cell>
          <cell r="E340" t="str">
            <v>Schltdl.</v>
          </cell>
          <cell r="F340" t="str">
            <v>EUPHORBIACEAE</v>
          </cell>
          <cell r="G340" t="str">
            <v>Colpachi</v>
          </cell>
          <cell r="H340" t="str">
            <v>HELIOFITO EFIMERO</v>
          </cell>
        </row>
        <row r="341">
          <cell r="A341">
            <v>340</v>
          </cell>
          <cell r="B341" t="str">
            <v>Croton</v>
          </cell>
          <cell r="C341" t="str">
            <v>skutchii</v>
          </cell>
          <cell r="D341" t="str">
            <v>Croton skutchii</v>
          </cell>
          <cell r="E341" t="str">
            <v>Standl.</v>
          </cell>
          <cell r="F341" t="str">
            <v>EUPHORBIACEAE</v>
          </cell>
          <cell r="H341" t="str">
            <v>INDETERMINADO</v>
          </cell>
        </row>
        <row r="342">
          <cell r="A342">
            <v>341</v>
          </cell>
          <cell r="B342" t="str">
            <v>Croton</v>
          </cell>
          <cell r="C342" t="str">
            <v>smithianus</v>
          </cell>
          <cell r="D342" t="str">
            <v>Croton smithianus</v>
          </cell>
          <cell r="E342" t="str">
            <v>Croizat</v>
          </cell>
          <cell r="F342" t="str">
            <v>EUPHORBIACEAE</v>
          </cell>
          <cell r="G342" t="str">
            <v>Algondoncillo-Algodón-Colpachí-Copalchí-Kógëtu-Terré</v>
          </cell>
          <cell r="H342" t="str">
            <v>HELIOFITO EFIMERO</v>
          </cell>
        </row>
        <row r="343">
          <cell r="A343">
            <v>342</v>
          </cell>
          <cell r="B343" t="str">
            <v>Croton</v>
          </cell>
          <cell r="C343" t="str">
            <v>sp</v>
          </cell>
          <cell r="D343" t="str">
            <v>Croton sp</v>
          </cell>
          <cell r="F343" t="str">
            <v>EUPHORBIACEAE</v>
          </cell>
          <cell r="H343" t="str">
            <v>INDETERMINADO</v>
          </cell>
        </row>
        <row r="344">
          <cell r="A344">
            <v>343</v>
          </cell>
          <cell r="B344" t="str">
            <v>Croton</v>
          </cell>
          <cell r="C344" t="str">
            <v>xalapensis</v>
          </cell>
          <cell r="D344" t="str">
            <v>Croton xalapensis</v>
          </cell>
          <cell r="E344" t="str">
            <v>Kunth</v>
          </cell>
          <cell r="F344" t="str">
            <v>EUPHORBIACEAE</v>
          </cell>
          <cell r="H344" t="str">
            <v>INDETERMINADO</v>
          </cell>
        </row>
        <row r="345">
          <cell r="A345">
            <v>344</v>
          </cell>
          <cell r="B345" t="str">
            <v>Cryosophila</v>
          </cell>
          <cell r="C345" t="str">
            <v>guagara</v>
          </cell>
          <cell r="D345" t="str">
            <v>Cryosophila guagara</v>
          </cell>
          <cell r="F345" t="str">
            <v>ARECACEAE</v>
          </cell>
          <cell r="G345" t="str">
            <v>Guágara-Palma guagara-Palmera de escoba-Palmito
para techar-Quaquara-Quaquaro-Surtuba</v>
          </cell>
          <cell r="H345" t="str">
            <v>INDETERMINADO</v>
          </cell>
        </row>
        <row r="346">
          <cell r="A346">
            <v>345</v>
          </cell>
          <cell r="B346" t="str">
            <v>Cryosophila</v>
          </cell>
          <cell r="C346" t="str">
            <v>warscewiczii</v>
          </cell>
          <cell r="D346" t="str">
            <v>Cryosophila warscewiczii</v>
          </cell>
          <cell r="E346" t="str">
            <v>(H. Wendl.) Burret</v>
          </cell>
          <cell r="F346" t="str">
            <v>ARECACEAE</v>
          </cell>
          <cell r="G346" t="str">
            <v>Palma de escoba</v>
          </cell>
          <cell r="H346" t="str">
            <v>PALMA</v>
          </cell>
        </row>
        <row r="347">
          <cell r="A347">
            <v>346</v>
          </cell>
          <cell r="B347" t="str">
            <v>Cupania</v>
          </cell>
          <cell r="C347" t="str">
            <v>aff. grandiflora</v>
          </cell>
          <cell r="D347" t="str">
            <v>Cupania aff. grandiflora</v>
          </cell>
          <cell r="E347" t="str">
            <v>C. V. Morton</v>
          </cell>
          <cell r="F347" t="str">
            <v>SAPINDACEAE</v>
          </cell>
          <cell r="H347" t="str">
            <v>INDETERMINADO</v>
          </cell>
        </row>
        <row r="348">
          <cell r="A348">
            <v>347</v>
          </cell>
          <cell r="B348" t="str">
            <v>Cupania</v>
          </cell>
          <cell r="C348" t="str">
            <v>cinerea</v>
          </cell>
          <cell r="D348" t="str">
            <v>Cupania cinerea</v>
          </cell>
          <cell r="E348" t="str">
            <v>Poepp. &amp; Endl.</v>
          </cell>
          <cell r="F348" t="str">
            <v>SAPINDACEAE</v>
          </cell>
          <cell r="G348" t="str">
            <v>Casquil</v>
          </cell>
          <cell r="H348" t="str">
            <v>INDETERMINADO</v>
          </cell>
        </row>
        <row r="349">
          <cell r="A349">
            <v>348</v>
          </cell>
          <cell r="B349" t="str">
            <v>Cupania</v>
          </cell>
          <cell r="C349" t="str">
            <v>costaricensis</v>
          </cell>
          <cell r="D349" t="str">
            <v>Cupania costaricensis</v>
          </cell>
          <cell r="E349" t="str">
            <v>Radlk.</v>
          </cell>
          <cell r="F349" t="str">
            <v>SAPINDACEAE</v>
          </cell>
          <cell r="G349" t="str">
            <v>Huesillo</v>
          </cell>
          <cell r="H349" t="str">
            <v>HELIOFITO DURABLE</v>
          </cell>
        </row>
        <row r="350">
          <cell r="A350">
            <v>349</v>
          </cell>
          <cell r="B350" t="str">
            <v>Cupania</v>
          </cell>
          <cell r="C350" t="str">
            <v>dentata</v>
          </cell>
          <cell r="D350" t="str">
            <v>Cupania dentata</v>
          </cell>
          <cell r="F350" t="str">
            <v>SAPINDACEAE</v>
          </cell>
          <cell r="H350" t="str">
            <v>INDETERMINADO</v>
          </cell>
        </row>
        <row r="351">
          <cell r="A351">
            <v>350</v>
          </cell>
          <cell r="B351" t="str">
            <v>Cupania</v>
          </cell>
          <cell r="C351" t="str">
            <v>glabra</v>
          </cell>
          <cell r="D351" t="str">
            <v>Cupania glabra</v>
          </cell>
          <cell r="E351" t="str">
            <v>Sw.</v>
          </cell>
          <cell r="F351" t="str">
            <v>SAPINDACEAE</v>
          </cell>
          <cell r="G351" t="str">
            <v>Huesillo-Carne asada-Cascua-Cascuá-Güesillo-Tres huevos</v>
          </cell>
          <cell r="H351" t="str">
            <v>HELIOFITO DURABLE</v>
          </cell>
        </row>
        <row r="352">
          <cell r="A352">
            <v>351</v>
          </cell>
          <cell r="B352" t="str">
            <v>Cupania</v>
          </cell>
          <cell r="C352" t="str">
            <v>livida</v>
          </cell>
          <cell r="D352" t="str">
            <v>Cupania livida</v>
          </cell>
          <cell r="E352" t="str">
            <v>(Radlk.) Croat</v>
          </cell>
          <cell r="F352" t="str">
            <v>SAPINDACEAE</v>
          </cell>
          <cell r="H352" t="str">
            <v>INDETERMINADO</v>
          </cell>
        </row>
        <row r="353">
          <cell r="A353">
            <v>352</v>
          </cell>
          <cell r="B353" t="str">
            <v>Cupania</v>
          </cell>
          <cell r="C353" t="str">
            <v>macrophylla</v>
          </cell>
          <cell r="D353" t="str">
            <v>Cupania macrophylla</v>
          </cell>
          <cell r="E353" t="str">
            <v>A. Rich.</v>
          </cell>
          <cell r="F353" t="str">
            <v>SAPINDACEAE</v>
          </cell>
          <cell r="G353" t="str">
            <v>Huesillo</v>
          </cell>
          <cell r="H353" t="str">
            <v>ESCIOFITO</v>
          </cell>
        </row>
        <row r="354">
          <cell r="A354">
            <v>353</v>
          </cell>
          <cell r="B354" t="str">
            <v>Cupania</v>
          </cell>
          <cell r="C354" t="str">
            <v>pseudoestipularis</v>
          </cell>
          <cell r="D354" t="str">
            <v>Cupania pseudoestipularis</v>
          </cell>
          <cell r="E354" t="str">
            <v>T. D. Penn.</v>
          </cell>
          <cell r="F354" t="str">
            <v>SAPINDACEAE</v>
          </cell>
          <cell r="H354" t="str">
            <v>INDETERMINADO</v>
          </cell>
        </row>
        <row r="355">
          <cell r="A355">
            <v>354</v>
          </cell>
          <cell r="B355" t="str">
            <v>Cupania</v>
          </cell>
          <cell r="C355" t="str">
            <v>rufescens</v>
          </cell>
          <cell r="D355" t="str">
            <v>Cupania rufescens</v>
          </cell>
          <cell r="E355" t="str">
            <v>Triana &amp; Planch.</v>
          </cell>
          <cell r="F355" t="str">
            <v>SAPINDACEAE</v>
          </cell>
          <cell r="G355" t="str">
            <v>Huesillo</v>
          </cell>
          <cell r="H355" t="str">
            <v>HELIOFITO DURABLE</v>
          </cell>
        </row>
        <row r="356">
          <cell r="A356">
            <v>355</v>
          </cell>
          <cell r="B356" t="str">
            <v>Cupania</v>
          </cell>
          <cell r="C356" t="str">
            <v>sp</v>
          </cell>
          <cell r="D356" t="str">
            <v>Cupania sp</v>
          </cell>
          <cell r="F356" t="str">
            <v>SAPINDACEAE</v>
          </cell>
          <cell r="G356" t="str">
            <v>Huesillo</v>
          </cell>
          <cell r="H356" t="str">
            <v>HELIOFITO DURABLE</v>
          </cell>
        </row>
        <row r="357">
          <cell r="A357">
            <v>356</v>
          </cell>
          <cell r="B357" t="str">
            <v>Cyathea</v>
          </cell>
          <cell r="C357" t="str">
            <v>microdonta</v>
          </cell>
          <cell r="D357" t="str">
            <v>Cyathea microdonta</v>
          </cell>
          <cell r="E357" t="str">
            <v>(Desv.) Domin</v>
          </cell>
          <cell r="F357" t="str">
            <v>CYATHEACEAE</v>
          </cell>
          <cell r="G357" t="str">
            <v>Helecho arborecente</v>
          </cell>
          <cell r="H357" t="str">
            <v>HELECHO ARBORECENTE</v>
          </cell>
        </row>
        <row r="358">
          <cell r="A358">
            <v>357</v>
          </cell>
          <cell r="B358" t="str">
            <v>Cyathea</v>
          </cell>
          <cell r="C358" t="str">
            <v>multiflora</v>
          </cell>
          <cell r="D358" t="str">
            <v>Cyathea multiflora</v>
          </cell>
          <cell r="E358" t="str">
            <v>J. E. Sm.</v>
          </cell>
          <cell r="F358" t="str">
            <v>CYATHEACEAE</v>
          </cell>
          <cell r="G358" t="str">
            <v>Helecho arborecente</v>
          </cell>
          <cell r="H358" t="str">
            <v>HELECHO ARBORECENTE</v>
          </cell>
        </row>
        <row r="359">
          <cell r="A359">
            <v>358</v>
          </cell>
          <cell r="B359" t="str">
            <v>Cyathea</v>
          </cell>
          <cell r="C359" t="str">
            <v>sp</v>
          </cell>
          <cell r="D359" t="str">
            <v>Cyathea sp</v>
          </cell>
          <cell r="F359" t="str">
            <v>CYATHEACEAE</v>
          </cell>
          <cell r="G359" t="str">
            <v>Helecho arborecente</v>
          </cell>
          <cell r="H359" t="str">
            <v>HELECHO ARBORECENTE</v>
          </cell>
        </row>
        <row r="360">
          <cell r="A360">
            <v>359</v>
          </cell>
          <cell r="B360" t="str">
            <v>Cymbopetalum</v>
          </cell>
          <cell r="C360" t="str">
            <v>costaricense</v>
          </cell>
          <cell r="D360" t="str">
            <v>Cymbopetalum costaricense</v>
          </cell>
          <cell r="E360" t="str">
            <v>(Donn. Sm.) Saff.</v>
          </cell>
          <cell r="F360" t="str">
            <v>ANNONACEAE</v>
          </cell>
          <cell r="H360" t="str">
            <v>INDETERMINADO</v>
          </cell>
        </row>
        <row r="361">
          <cell r="A361">
            <v>360</v>
          </cell>
          <cell r="B361" t="str">
            <v>Cynometra</v>
          </cell>
          <cell r="C361" t="str">
            <v>hemitomophylla</v>
          </cell>
          <cell r="D361" t="str">
            <v>Cynometra hemitomophylla</v>
          </cell>
          <cell r="F361" t="str">
            <v>FABACEAE/CAES.</v>
          </cell>
          <cell r="G361" t="str">
            <v>Guapinol negro-Aceitillo-Caracolillo-Caracolito-Cativo</v>
          </cell>
          <cell r="H361" t="str">
            <v>INDETERMINADO</v>
          </cell>
        </row>
        <row r="362">
          <cell r="A362">
            <v>361</v>
          </cell>
          <cell r="B362" t="str">
            <v>Cynometra</v>
          </cell>
          <cell r="C362" t="str">
            <v>retusa</v>
          </cell>
          <cell r="D362" t="str">
            <v>Cynometra retusa</v>
          </cell>
          <cell r="E362" t="str">
            <v>Britton &amp; Rose</v>
          </cell>
          <cell r="F362" t="str">
            <v>FABACEAE/CAES.</v>
          </cell>
          <cell r="G362" t="str">
            <v>-Guapinol negro-Guapinolillo</v>
          </cell>
          <cell r="H362" t="str">
            <v>ESCIOFITO</v>
          </cell>
        </row>
        <row r="363">
          <cell r="A363">
            <v>362</v>
          </cell>
          <cell r="B363" t="str">
            <v>Cynometra</v>
          </cell>
          <cell r="C363" t="str">
            <v>sp</v>
          </cell>
          <cell r="D363" t="str">
            <v>Cynometra sp</v>
          </cell>
          <cell r="F363" t="str">
            <v>FABACEAE/CAES.</v>
          </cell>
          <cell r="H363" t="str">
            <v>ESCIOFITO</v>
          </cell>
        </row>
        <row r="364">
          <cell r="A364">
            <v>363</v>
          </cell>
          <cell r="B364" t="str">
            <v>Dalbergia</v>
          </cell>
          <cell r="C364" t="str">
            <v>glomerata</v>
          </cell>
          <cell r="D364" t="str">
            <v>Dalbergia glomerata</v>
          </cell>
          <cell r="F364" t="str">
            <v>FABACEAE/PAP.</v>
          </cell>
          <cell r="G364" t="str">
            <v>Granadillo-Cocobolo-Rosenwood</v>
          </cell>
          <cell r="H364" t="str">
            <v>INDETERMINADO</v>
          </cell>
        </row>
        <row r="365">
          <cell r="A365">
            <v>364</v>
          </cell>
          <cell r="B365" t="str">
            <v>Dalbergia</v>
          </cell>
          <cell r="C365" t="str">
            <v>melanocardium</v>
          </cell>
          <cell r="D365" t="str">
            <v>Dalbergia melanocardium</v>
          </cell>
          <cell r="E365" t="str">
            <v>Pittier</v>
          </cell>
          <cell r="F365" t="str">
            <v>FABACEAE/PAP.</v>
          </cell>
          <cell r="G365" t="str">
            <v>Cocobolo-Cristóbal</v>
          </cell>
          <cell r="H365" t="str">
            <v>ESCIOFITO</v>
          </cell>
        </row>
        <row r="366">
          <cell r="A366">
            <v>365</v>
          </cell>
          <cell r="B366" t="str">
            <v>Dalbergia</v>
          </cell>
          <cell r="C366" t="str">
            <v>retusa</v>
          </cell>
          <cell r="D366" t="str">
            <v>Dalbergia retusa</v>
          </cell>
          <cell r="F366" t="str">
            <v>FABACEAE/PAP.</v>
          </cell>
          <cell r="G366" t="str">
            <v>Cocobola-Cachimbo-Cocobolo-Námbar</v>
          </cell>
          <cell r="H366" t="str">
            <v>INDETERMINADO</v>
          </cell>
        </row>
        <row r="367">
          <cell r="A367">
            <v>366</v>
          </cell>
          <cell r="B367" t="str">
            <v>Dalbergia</v>
          </cell>
          <cell r="C367" t="str">
            <v>turcensis</v>
          </cell>
          <cell r="D367" t="str">
            <v>Dalbergia turcensis</v>
          </cell>
          <cell r="F367" t="str">
            <v>FABACEAE/PAP.</v>
          </cell>
          <cell r="H367" t="str">
            <v>INDETERMINADO</v>
          </cell>
        </row>
        <row r="368">
          <cell r="A368">
            <v>367</v>
          </cell>
          <cell r="B368" t="str">
            <v xml:space="preserve">Daphnopsis </v>
          </cell>
          <cell r="C368" t="str">
            <v>americana</v>
          </cell>
          <cell r="D368" t="str">
            <v>Daphnopsis  americana</v>
          </cell>
          <cell r="E368" t="str">
            <v>(Mill.) J. R. Johnst.</v>
          </cell>
          <cell r="F368" t="str">
            <v>THYMELACEAE</v>
          </cell>
          <cell r="H368" t="str">
            <v>HELIOFITO DURABLE</v>
          </cell>
        </row>
        <row r="369">
          <cell r="A369">
            <v>368</v>
          </cell>
          <cell r="B369" t="str">
            <v xml:space="preserve">Daphnopsis </v>
          </cell>
          <cell r="C369" t="str">
            <v>costaricensis</v>
          </cell>
          <cell r="D369" t="str">
            <v>Daphnopsis  costaricensis</v>
          </cell>
          <cell r="F369" t="str">
            <v>THYMELACEAE</v>
          </cell>
          <cell r="H369" t="str">
            <v>INDETERMINADO</v>
          </cell>
        </row>
        <row r="370">
          <cell r="A370">
            <v>369</v>
          </cell>
          <cell r="B370" t="str">
            <v>Davilla</v>
          </cell>
          <cell r="C370" t="str">
            <v>nitida</v>
          </cell>
          <cell r="D370" t="str">
            <v>Davilla nitida</v>
          </cell>
          <cell r="E370" t="str">
            <v>(Vahl) Kubitzki</v>
          </cell>
          <cell r="F370" t="str">
            <v>DILLENIACEAE</v>
          </cell>
          <cell r="H370" t="str">
            <v>INDETERMINADO</v>
          </cell>
        </row>
        <row r="371">
          <cell r="A371">
            <v>370</v>
          </cell>
          <cell r="B371" t="str">
            <v>Dendrobangia</v>
          </cell>
          <cell r="C371" t="str">
            <v>boliviana</v>
          </cell>
          <cell r="D371" t="str">
            <v>Dendrobangia boliviana</v>
          </cell>
          <cell r="E371" t="str">
            <v>Rusby</v>
          </cell>
          <cell r="F371" t="str">
            <v>ICACINACEAE</v>
          </cell>
          <cell r="H371" t="str">
            <v>ESCIOFITO</v>
          </cell>
        </row>
        <row r="372">
          <cell r="A372">
            <v>371</v>
          </cell>
          <cell r="B372" t="str">
            <v>Dendropanax</v>
          </cell>
          <cell r="C372" t="str">
            <v>arboreus</v>
          </cell>
          <cell r="D372" t="str">
            <v>Dendropanax arboreus</v>
          </cell>
          <cell r="E372" t="str">
            <v>(L.) Decne. &amp; Planch.</v>
          </cell>
          <cell r="F372" t="str">
            <v>ARALIACEAE</v>
          </cell>
          <cell r="G372" t="str">
            <v>Fosforillo-Palomo-</v>
          </cell>
          <cell r="H372" t="str">
            <v>HELIOFITO DURABLE</v>
          </cell>
        </row>
        <row r="373">
          <cell r="A373">
            <v>372</v>
          </cell>
          <cell r="B373" t="str">
            <v>Dendropanax</v>
          </cell>
          <cell r="C373" t="str">
            <v>caucanus</v>
          </cell>
          <cell r="D373" t="str">
            <v>Dendropanax caucanus</v>
          </cell>
          <cell r="F373" t="str">
            <v>ARALIACEAE</v>
          </cell>
          <cell r="H373" t="str">
            <v>HELIOFITO DURABLE</v>
          </cell>
        </row>
        <row r="374">
          <cell r="A374">
            <v>373</v>
          </cell>
          <cell r="B374" t="str">
            <v>Dendropanax</v>
          </cell>
          <cell r="C374" t="str">
            <v>globosus</v>
          </cell>
          <cell r="D374" t="str">
            <v>Dendropanax globosus</v>
          </cell>
          <cell r="E374" t="str">
            <v>M. J. Cannon &amp; Cannon</v>
          </cell>
          <cell r="F374" t="str">
            <v>ARALIACEAE</v>
          </cell>
          <cell r="H374" t="str">
            <v>INDETERMINADO</v>
          </cell>
        </row>
        <row r="375">
          <cell r="A375">
            <v>374</v>
          </cell>
          <cell r="B375" t="str">
            <v>Dendropanax</v>
          </cell>
          <cell r="C375" t="str">
            <v>gonatopodus</v>
          </cell>
          <cell r="D375" t="str">
            <v>Dendropanax gonatopodus</v>
          </cell>
          <cell r="E375" t="str">
            <v>(Donn. Sm.) A. C. Sm.</v>
          </cell>
          <cell r="F375" t="str">
            <v>ARALIACEAE</v>
          </cell>
          <cell r="H375" t="str">
            <v>HELIOFITO DURABLE</v>
          </cell>
        </row>
        <row r="376">
          <cell r="A376">
            <v>375</v>
          </cell>
          <cell r="B376" t="str">
            <v>Dendropanax</v>
          </cell>
          <cell r="C376" t="str">
            <v>sessiliflorus</v>
          </cell>
          <cell r="D376" t="str">
            <v>Dendropanax sessiliflorus</v>
          </cell>
          <cell r="E376" t="str">
            <v>(Standl. &amp; A. C. Sm.) A. C. Sm.</v>
          </cell>
          <cell r="F376" t="str">
            <v>ARALIACEAE</v>
          </cell>
          <cell r="H376" t="str">
            <v>INDETERMINADO</v>
          </cell>
        </row>
        <row r="377">
          <cell r="A377">
            <v>376</v>
          </cell>
          <cell r="B377" t="str">
            <v>Dendropanax</v>
          </cell>
          <cell r="C377" t="str">
            <v>stenodontus</v>
          </cell>
          <cell r="D377" t="str">
            <v>Dendropanax stenodontus</v>
          </cell>
          <cell r="F377" t="str">
            <v>ARALIACEAE</v>
          </cell>
          <cell r="H377" t="str">
            <v>HELIOFITO DURABLE</v>
          </cell>
        </row>
        <row r="378">
          <cell r="A378">
            <v>377</v>
          </cell>
          <cell r="B378" t="str">
            <v>Dendropanax</v>
          </cell>
          <cell r="C378" t="str">
            <v>sp</v>
          </cell>
          <cell r="D378" t="str">
            <v>Dendropanax sp</v>
          </cell>
          <cell r="F378" t="str">
            <v>ARALIACEAE</v>
          </cell>
          <cell r="H378" t="str">
            <v>INDETERMINADO</v>
          </cell>
        </row>
        <row r="379">
          <cell r="A379">
            <v>378</v>
          </cell>
          <cell r="B379" t="str">
            <v>Desconocido</v>
          </cell>
          <cell r="C379" t="str">
            <v>desconocida</v>
          </cell>
          <cell r="D379" t="str">
            <v>Desconocido desconocida</v>
          </cell>
          <cell r="F379" t="str">
            <v>DESCONOCIDA</v>
          </cell>
          <cell r="G379" t="str">
            <v>Desconocido</v>
          </cell>
          <cell r="H379" t="str">
            <v>INDETERMINADO</v>
          </cell>
        </row>
        <row r="380">
          <cell r="A380">
            <v>379</v>
          </cell>
          <cell r="B380" t="str">
            <v>Desmopsis</v>
          </cell>
          <cell r="C380" t="str">
            <v>microcarpa</v>
          </cell>
          <cell r="D380" t="str">
            <v>Desmopsis microcarpa</v>
          </cell>
          <cell r="E380" t="str">
            <v>R. E. Fr.</v>
          </cell>
          <cell r="F380" t="str">
            <v>ANNONACEAE</v>
          </cell>
          <cell r="H380" t="str">
            <v>INDETERMINADO</v>
          </cell>
        </row>
        <row r="381">
          <cell r="A381">
            <v>380</v>
          </cell>
          <cell r="B381" t="str">
            <v>Dialium</v>
          </cell>
          <cell r="C381" t="str">
            <v>guianense</v>
          </cell>
          <cell r="D381" t="str">
            <v>Dialium guianense</v>
          </cell>
          <cell r="E381" t="str">
            <v>(Aubl.) Sandwith</v>
          </cell>
          <cell r="F381" t="str">
            <v>FABACEAE/CAES.</v>
          </cell>
          <cell r="G381" t="str">
            <v>Tamarindo-Tamarindo de montaña-Alfeñique-
Comenegro-Fierrillo-Paludismo-Sangrillo-Sangrillo negro-Tamatindo</v>
          </cell>
          <cell r="H381" t="str">
            <v>INDETERMINADO</v>
          </cell>
        </row>
        <row r="382">
          <cell r="A382">
            <v>381</v>
          </cell>
          <cell r="B382" t="str">
            <v>Dichapetalum</v>
          </cell>
          <cell r="C382" t="str">
            <v>axillare</v>
          </cell>
          <cell r="D382" t="str">
            <v>Dichapetalum axillare</v>
          </cell>
          <cell r="E382" t="str">
            <v>Woodson</v>
          </cell>
          <cell r="F382" t="str">
            <v>DICHAPETALACEAE</v>
          </cell>
          <cell r="H382" t="str">
            <v>INDETERMINADO</v>
          </cell>
        </row>
        <row r="383">
          <cell r="A383">
            <v>382</v>
          </cell>
          <cell r="B383" t="str">
            <v>Dichapetalum</v>
          </cell>
          <cell r="C383" t="str">
            <v>donnell-smithii</v>
          </cell>
          <cell r="D383" t="str">
            <v>Dichapetalum donnell-smithii</v>
          </cell>
          <cell r="E383" t="str">
            <v>Engl.</v>
          </cell>
          <cell r="F383" t="str">
            <v>DICHAPETALACEAE</v>
          </cell>
          <cell r="H383" t="str">
            <v>INDETERMINADO</v>
          </cell>
        </row>
        <row r="384">
          <cell r="A384">
            <v>383</v>
          </cell>
          <cell r="B384" t="str">
            <v>Dichapetalum</v>
          </cell>
          <cell r="C384" t="str">
            <v>morenoi</v>
          </cell>
          <cell r="D384" t="str">
            <v>Dichapetalum morenoi</v>
          </cell>
          <cell r="E384" t="str">
            <v>Prance</v>
          </cell>
          <cell r="F384" t="str">
            <v>DICHAPETALACEAE</v>
          </cell>
          <cell r="H384" t="str">
            <v>INDETERMINADO</v>
          </cell>
        </row>
        <row r="385">
          <cell r="A385">
            <v>384</v>
          </cell>
          <cell r="B385" t="str">
            <v>Dichapetalum</v>
          </cell>
          <cell r="C385" t="str">
            <v xml:space="preserve">nervatum </v>
          </cell>
          <cell r="D385" t="str">
            <v xml:space="preserve">Dichapetalum nervatum </v>
          </cell>
          <cell r="E385" t="str">
            <v>Cuatrec.</v>
          </cell>
          <cell r="F385" t="str">
            <v>DICHAPETALACEAE</v>
          </cell>
          <cell r="H385" t="str">
            <v>ESCIOFITO</v>
          </cell>
        </row>
        <row r="386">
          <cell r="A386">
            <v>385</v>
          </cell>
          <cell r="B386" t="str">
            <v>Dichapetalum</v>
          </cell>
          <cell r="C386" t="str">
            <v>nevermannianum</v>
          </cell>
          <cell r="D386" t="str">
            <v>Dichapetalum nevermannianum</v>
          </cell>
          <cell r="E386" t="str">
            <v>Standl. &amp; Valerio</v>
          </cell>
          <cell r="F386" t="str">
            <v>DICHAPETALACEAE</v>
          </cell>
          <cell r="H386" t="str">
            <v>INDETERMINADO</v>
          </cell>
        </row>
        <row r="387">
          <cell r="A387">
            <v>386</v>
          </cell>
          <cell r="B387" t="str">
            <v>Dichapetalum</v>
          </cell>
          <cell r="C387" t="str">
            <v>pedunculatum</v>
          </cell>
          <cell r="D387" t="str">
            <v>Dichapetalum pedunculatum</v>
          </cell>
          <cell r="E387" t="str">
            <v>(DC.) Baill</v>
          </cell>
          <cell r="F387" t="str">
            <v>DICHAPETALACEAE</v>
          </cell>
          <cell r="H387" t="str">
            <v>INDETERMINADO</v>
          </cell>
        </row>
        <row r="388">
          <cell r="A388">
            <v>387</v>
          </cell>
          <cell r="B388" t="str">
            <v>Dichapetalum</v>
          </cell>
          <cell r="C388" t="str">
            <v>sp</v>
          </cell>
          <cell r="D388" t="str">
            <v>Dichapetalum sp</v>
          </cell>
          <cell r="F388" t="str">
            <v>DICHAPETALACEAE</v>
          </cell>
          <cell r="H388" t="str">
            <v>ESCIOFITO</v>
          </cell>
        </row>
        <row r="389">
          <cell r="A389">
            <v>388</v>
          </cell>
          <cell r="B389" t="str">
            <v>Dicranostyles</v>
          </cell>
          <cell r="C389" t="str">
            <v>ampla</v>
          </cell>
          <cell r="D389" t="str">
            <v>Dicranostyles ampla</v>
          </cell>
          <cell r="E389" t="str">
            <v>Ducke</v>
          </cell>
          <cell r="F389" t="str">
            <v>CONVOLVULACEAE</v>
          </cell>
          <cell r="H389" t="str">
            <v>ESCIOFITO</v>
          </cell>
        </row>
        <row r="390">
          <cell r="A390">
            <v>389</v>
          </cell>
          <cell r="B390" t="str">
            <v>Dilodendron</v>
          </cell>
          <cell r="C390" t="str">
            <v>costaricense</v>
          </cell>
          <cell r="D390" t="str">
            <v>Dilodendron costaricense</v>
          </cell>
          <cell r="E390" t="str">
            <v>(Radlk.) A.H. Gentry &amp; Steyerm.</v>
          </cell>
          <cell r="F390" t="str">
            <v>SAPINDACEAE</v>
          </cell>
          <cell r="G390" t="str">
            <v>Loro-Carraquito-Comenegro-Cuajilote-Gallinazo-
Iguano-Jarine-Patito-Quebracho,Quiebra hacha,Quiebracho,Quiebrahacha,Testadura</v>
          </cell>
          <cell r="H390" t="str">
            <v>INDETERMINADO</v>
          </cell>
        </row>
        <row r="391">
          <cell r="A391">
            <v>390</v>
          </cell>
          <cell r="B391" t="str">
            <v>Diospyros</v>
          </cell>
          <cell r="C391" t="str">
            <v>dygna</v>
          </cell>
          <cell r="D391" t="str">
            <v>Diospyros dygna</v>
          </cell>
          <cell r="F391" t="str">
            <v>EBENACEAE</v>
          </cell>
          <cell r="H391" t="str">
            <v>INDETERMINADO</v>
          </cell>
        </row>
        <row r="392">
          <cell r="A392">
            <v>391</v>
          </cell>
          <cell r="B392" t="str">
            <v>Diospyros</v>
          </cell>
          <cell r="C392" t="str">
            <v>salicifolia</v>
          </cell>
          <cell r="D392" t="str">
            <v>Diospyros salicifolia</v>
          </cell>
          <cell r="F392" t="str">
            <v>EBENACEAE</v>
          </cell>
          <cell r="H392" t="str">
            <v>INDETERMINADO</v>
          </cell>
        </row>
        <row r="393">
          <cell r="A393">
            <v>392</v>
          </cell>
          <cell r="B393" t="str">
            <v>Diospyros</v>
          </cell>
          <cell r="C393" t="str">
            <v>sp</v>
          </cell>
          <cell r="D393" t="str">
            <v>Diospyros sp</v>
          </cell>
          <cell r="F393" t="str">
            <v>EBENACEAE</v>
          </cell>
          <cell r="H393" t="str">
            <v>INDETERMINADO</v>
          </cell>
        </row>
        <row r="394">
          <cell r="A394">
            <v>393</v>
          </cell>
          <cell r="B394" t="str">
            <v>Dipteryx</v>
          </cell>
          <cell r="C394" t="str">
            <v>panamensis</v>
          </cell>
          <cell r="D394" t="str">
            <v>Dipteryx panamensis</v>
          </cell>
          <cell r="E394" t="str">
            <v>(Pittier) Record &amp; Mell</v>
          </cell>
          <cell r="F394" t="str">
            <v>FABACEAE/PAP.</v>
          </cell>
          <cell r="G394" t="str">
            <v>Almendro-Almendro amarillo-Almendro de montaña
-Almendro papayo-Almendrón-Brok-Dayëkalí-Eboe</v>
          </cell>
          <cell r="H394" t="str">
            <v>HELIOFITO DURABLE</v>
          </cell>
        </row>
        <row r="395">
          <cell r="A395">
            <v>394</v>
          </cell>
          <cell r="B395" t="str">
            <v>Discophora</v>
          </cell>
          <cell r="C395" t="str">
            <v>guianensis</v>
          </cell>
          <cell r="D395" t="str">
            <v>Discophora guianensis</v>
          </cell>
          <cell r="F395" t="str">
            <v>ICACINACEAE</v>
          </cell>
          <cell r="H395" t="str">
            <v>ESCIOFITO</v>
          </cell>
        </row>
        <row r="396">
          <cell r="A396">
            <v>395</v>
          </cell>
          <cell r="B396" t="str">
            <v>Distictella</v>
          </cell>
          <cell r="C396" t="str">
            <v>magnoliifolia</v>
          </cell>
          <cell r="D396" t="str">
            <v>Distictella magnoliifolia</v>
          </cell>
          <cell r="E396" t="str">
            <v>(Kunth) Sandwith</v>
          </cell>
          <cell r="F396" t="str">
            <v>BIGNONIACEAE</v>
          </cell>
          <cell r="H396" t="str">
            <v>INDETERMINADO</v>
          </cell>
        </row>
        <row r="397">
          <cell r="A397">
            <v>396</v>
          </cell>
          <cell r="B397" t="str">
            <v>Doliocarpus</v>
          </cell>
          <cell r="C397" t="str">
            <v>brevipedicellatus</v>
          </cell>
          <cell r="D397" t="str">
            <v>Doliocarpus brevipedicellatus</v>
          </cell>
          <cell r="E397" t="str">
            <v>Garcke</v>
          </cell>
          <cell r="F397" t="str">
            <v>DILLENIACEAE</v>
          </cell>
          <cell r="H397" t="str">
            <v>INDETERMINADO</v>
          </cell>
        </row>
        <row r="398">
          <cell r="A398">
            <v>397</v>
          </cell>
          <cell r="B398" t="str">
            <v>Doliocarpus</v>
          </cell>
          <cell r="C398" t="str">
            <v>multiflorus</v>
          </cell>
          <cell r="D398" t="str">
            <v>Doliocarpus multiflorus</v>
          </cell>
          <cell r="E398" t="str">
            <v>Standl.</v>
          </cell>
          <cell r="F398" t="str">
            <v>DILLENIACEAE</v>
          </cell>
          <cell r="H398" t="str">
            <v>INDETERMINADO</v>
          </cell>
        </row>
        <row r="399">
          <cell r="A399">
            <v>398</v>
          </cell>
          <cell r="B399" t="str">
            <v>Drimys</v>
          </cell>
          <cell r="C399" t="str">
            <v>granadensis</v>
          </cell>
          <cell r="D399" t="str">
            <v>Drimys granadensis</v>
          </cell>
          <cell r="F399" t="str">
            <v>WINTERACEAE</v>
          </cell>
          <cell r="G399" t="str">
            <v>Chile</v>
          </cell>
          <cell r="H399" t="str">
            <v>INDETERMINADO</v>
          </cell>
        </row>
        <row r="400">
          <cell r="A400">
            <v>399</v>
          </cell>
          <cell r="B400" t="str">
            <v>Drypetes</v>
          </cell>
          <cell r="C400" t="str">
            <v>brownii</v>
          </cell>
          <cell r="D400" t="str">
            <v>Drypetes brownii</v>
          </cell>
          <cell r="E400" t="str">
            <v>Standl.</v>
          </cell>
          <cell r="F400" t="str">
            <v>EUPHORBIACEAE</v>
          </cell>
          <cell r="G400" t="str">
            <v>Piedrilla</v>
          </cell>
          <cell r="H400" t="str">
            <v>ESCIOFITO</v>
          </cell>
        </row>
        <row r="401">
          <cell r="A401">
            <v>400</v>
          </cell>
          <cell r="B401" t="str">
            <v>Drypetes</v>
          </cell>
          <cell r="C401" t="str">
            <v>sp</v>
          </cell>
          <cell r="D401" t="str">
            <v>Drypetes sp</v>
          </cell>
          <cell r="F401" t="str">
            <v>EUPHORBIACEAE</v>
          </cell>
          <cell r="H401" t="str">
            <v>ESCIOFITO</v>
          </cell>
        </row>
        <row r="402">
          <cell r="A402">
            <v>401</v>
          </cell>
          <cell r="B402" t="str">
            <v>Drypetes</v>
          </cell>
          <cell r="C402" t="str">
            <v>standleyi</v>
          </cell>
          <cell r="D402" t="str">
            <v>Drypetes standleyi</v>
          </cell>
          <cell r="E402" t="str">
            <v>G. L. Webster</v>
          </cell>
          <cell r="F402" t="str">
            <v>EUPHORBIACEAE</v>
          </cell>
          <cell r="H402" t="str">
            <v>ESCIOFITO</v>
          </cell>
        </row>
        <row r="403">
          <cell r="A403">
            <v>402</v>
          </cell>
          <cell r="B403" t="str">
            <v>Duguetia</v>
          </cell>
          <cell r="C403" t="str">
            <v xml:space="preserve">confusa </v>
          </cell>
          <cell r="D403" t="str">
            <v xml:space="preserve">Duguetia confusa </v>
          </cell>
          <cell r="E403" t="str">
            <v>Maas</v>
          </cell>
          <cell r="F403" t="str">
            <v>ANNONACEAE</v>
          </cell>
          <cell r="G403" t="str">
            <v>Anonillo</v>
          </cell>
          <cell r="H403" t="str">
            <v>ESCIOFITO</v>
          </cell>
        </row>
        <row r="404">
          <cell r="A404">
            <v>403</v>
          </cell>
          <cell r="B404" t="str">
            <v>Duguetia</v>
          </cell>
          <cell r="C404" t="str">
            <v xml:space="preserve">panamensis </v>
          </cell>
          <cell r="D404" t="str">
            <v xml:space="preserve">Duguetia panamensis </v>
          </cell>
          <cell r="E404" t="str">
            <v>Standl.</v>
          </cell>
          <cell r="F404" t="str">
            <v>ANNONACEAE</v>
          </cell>
          <cell r="G404" t="str">
            <v>Anonillo</v>
          </cell>
          <cell r="H404" t="str">
            <v>ESCIOFITO</v>
          </cell>
        </row>
        <row r="405">
          <cell r="A405">
            <v>404</v>
          </cell>
          <cell r="B405" t="str">
            <v>Duguetia</v>
          </cell>
          <cell r="C405" t="str">
            <v>sp</v>
          </cell>
          <cell r="D405" t="str">
            <v>Duguetia sp</v>
          </cell>
          <cell r="F405" t="str">
            <v>ANNONACEAE</v>
          </cell>
          <cell r="G405" t="str">
            <v>Anonillo</v>
          </cell>
          <cell r="H405" t="str">
            <v>ESCIOFITO</v>
          </cell>
        </row>
        <row r="406">
          <cell r="A406">
            <v>405</v>
          </cell>
          <cell r="B406" t="str">
            <v>Duroia</v>
          </cell>
          <cell r="C406" t="str">
            <v>costaricense</v>
          </cell>
          <cell r="D406" t="str">
            <v>Duroia costaricense</v>
          </cell>
          <cell r="F406" t="str">
            <v>RUBIACEAE</v>
          </cell>
          <cell r="H406" t="str">
            <v>INDETERMINADO</v>
          </cell>
        </row>
        <row r="407">
          <cell r="A407">
            <v>406</v>
          </cell>
          <cell r="B407" t="str">
            <v>Dussia</v>
          </cell>
          <cell r="C407" t="str">
            <v>cuscatlanica</v>
          </cell>
          <cell r="D407" t="str">
            <v>Dussia cuscatlanica</v>
          </cell>
          <cell r="F407" t="str">
            <v>FABACEAE/PAP.</v>
          </cell>
          <cell r="G407" t="str">
            <v>Targuayugo-Sangregado</v>
          </cell>
          <cell r="H407" t="str">
            <v>HELIOFITO DURABLE</v>
          </cell>
        </row>
        <row r="408">
          <cell r="A408">
            <v>407</v>
          </cell>
          <cell r="B408" t="str">
            <v>Dussia</v>
          </cell>
          <cell r="C408" t="str">
            <v>discolor</v>
          </cell>
          <cell r="D408" t="str">
            <v>Dussia discolor</v>
          </cell>
          <cell r="E408" t="str">
            <v>(Benth.) Amshoff</v>
          </cell>
          <cell r="F408" t="str">
            <v>FABACEAE/PAP.</v>
          </cell>
          <cell r="G408" t="str">
            <v>Targuayugo-Sangregado</v>
          </cell>
          <cell r="H408" t="str">
            <v>ESCIOFITO</v>
          </cell>
        </row>
        <row r="409">
          <cell r="A409">
            <v>408</v>
          </cell>
          <cell r="B409" t="str">
            <v>Dussia</v>
          </cell>
          <cell r="C409" t="str">
            <v>foxii</v>
          </cell>
          <cell r="D409" t="str">
            <v>Dussia foxii</v>
          </cell>
          <cell r="E409" t="str">
            <v>Rudd</v>
          </cell>
          <cell r="F409" t="str">
            <v>FABACEAE/PAP.</v>
          </cell>
          <cell r="G409" t="str">
            <v>Targuayugo-Sangregado</v>
          </cell>
          <cell r="H409" t="str">
            <v>ESCIOFITO</v>
          </cell>
        </row>
        <row r="410">
          <cell r="A410">
            <v>409</v>
          </cell>
          <cell r="B410" t="str">
            <v>Dussia</v>
          </cell>
          <cell r="C410" t="str">
            <v>macroprophyllata</v>
          </cell>
          <cell r="D410" t="str">
            <v>Dussia macroprophyllata</v>
          </cell>
          <cell r="E410" t="str">
            <v>(Donn. Sm.) Harms</v>
          </cell>
          <cell r="F410" t="str">
            <v>FABACEAE/PAP.</v>
          </cell>
          <cell r="G410" t="str">
            <v>Paleta-Buteo-Frijolón-Granadillo-Sangregao-Sangrillo-Sangrillo
amarillo-Targuayugo amarillo-Targuayugo blanco,Targuayuyo,Targuayuyo blanco</v>
          </cell>
          <cell r="H410" t="str">
            <v>HELIOFITO DURABLE</v>
          </cell>
        </row>
        <row r="411">
          <cell r="A411">
            <v>410</v>
          </cell>
          <cell r="B411" t="str">
            <v>Dussia</v>
          </cell>
          <cell r="C411" t="str">
            <v>martinicensis</v>
          </cell>
          <cell r="D411" t="str">
            <v>Dussia martinicensis</v>
          </cell>
          <cell r="F411" t="str">
            <v>FABACEAE/PAP.</v>
          </cell>
          <cell r="G411" t="str">
            <v>Sangrillo-Sangrillo amarillo-Targuayuyo-Targuayuyo
amarillo-Targuayuyo blanco-Targuayuyo marillo</v>
          </cell>
          <cell r="H411" t="str">
            <v>INDETERMINADO</v>
          </cell>
        </row>
        <row r="412">
          <cell r="A412">
            <v>411</v>
          </cell>
          <cell r="B412" t="str">
            <v>Dussia</v>
          </cell>
          <cell r="C412" t="str">
            <v>sp</v>
          </cell>
          <cell r="D412" t="str">
            <v>Dussia sp</v>
          </cell>
          <cell r="F412" t="str">
            <v>FABACEAE/PAP.</v>
          </cell>
          <cell r="H412" t="str">
            <v>INDETERMINADO</v>
          </cell>
        </row>
        <row r="413">
          <cell r="A413">
            <v>412</v>
          </cell>
          <cell r="B413" t="str">
            <v>Dystovomita</v>
          </cell>
          <cell r="C413" t="str">
            <v>paniculata</v>
          </cell>
          <cell r="D413" t="str">
            <v>Dystovomita paniculata</v>
          </cell>
          <cell r="E413" t="str">
            <v>(Donn. Sm.) Hammel</v>
          </cell>
          <cell r="F413" t="str">
            <v>CLUSIACEAE</v>
          </cell>
          <cell r="G413" t="str">
            <v>Mangle colorado</v>
          </cell>
          <cell r="H413" t="str">
            <v>ESCIOFITO</v>
          </cell>
        </row>
        <row r="414">
          <cell r="A414">
            <v>413</v>
          </cell>
          <cell r="B414" t="str">
            <v>Ehretia</v>
          </cell>
          <cell r="C414" t="str">
            <v>latifolia</v>
          </cell>
          <cell r="D414" t="str">
            <v>Ehretia latifolia</v>
          </cell>
          <cell r="F414" t="str">
            <v>BORAGINACEAE</v>
          </cell>
          <cell r="G414" t="str">
            <v>Raspa guacal</v>
          </cell>
          <cell r="H414" t="str">
            <v>INDETERMINADO</v>
          </cell>
        </row>
        <row r="415">
          <cell r="A415">
            <v>414</v>
          </cell>
          <cell r="B415" t="str">
            <v>Elaeagia</v>
          </cell>
          <cell r="C415" t="str">
            <v>auriculata</v>
          </cell>
          <cell r="D415" t="str">
            <v>Elaeagia auriculata</v>
          </cell>
          <cell r="E415" t="str">
            <v>Hemsl.</v>
          </cell>
          <cell r="F415" t="str">
            <v>RUBIACEAE</v>
          </cell>
          <cell r="G415" t="str">
            <v>Gomilla</v>
          </cell>
          <cell r="H415" t="str">
            <v>HELIOFITO DURABLE</v>
          </cell>
        </row>
        <row r="416">
          <cell r="A416">
            <v>415</v>
          </cell>
          <cell r="B416" t="str">
            <v>Elaeagia</v>
          </cell>
          <cell r="C416" t="str">
            <v>uxpanapensis</v>
          </cell>
          <cell r="D416" t="str">
            <v>Elaeagia uxpanapensis</v>
          </cell>
          <cell r="F416" t="str">
            <v>RUBIACEAE</v>
          </cell>
          <cell r="H416" t="str">
            <v>ESCIOFITO</v>
          </cell>
        </row>
        <row r="417">
          <cell r="A417">
            <v>416</v>
          </cell>
          <cell r="B417" t="str">
            <v>Elaeis</v>
          </cell>
          <cell r="C417" t="str">
            <v>oleifera</v>
          </cell>
          <cell r="D417" t="str">
            <v>Elaeis oleifera</v>
          </cell>
          <cell r="F417" t="str">
            <v>ARECACEAE</v>
          </cell>
          <cell r="G417" t="str">
            <v>Coquito</v>
          </cell>
          <cell r="H417" t="str">
            <v>PALMA</v>
          </cell>
        </row>
        <row r="418">
          <cell r="A418">
            <v>417</v>
          </cell>
          <cell r="B418" t="str">
            <v>Elaeoluma</v>
          </cell>
          <cell r="C418" t="str">
            <v>glabrescens</v>
          </cell>
          <cell r="D418" t="str">
            <v>Elaeoluma glabrescens</v>
          </cell>
          <cell r="E418" t="str">
            <v>(Mart. &amp; Eichler) Aubrév.</v>
          </cell>
          <cell r="F418" t="str">
            <v>SAPOTACEAE</v>
          </cell>
          <cell r="G418" t="str">
            <v>Carey</v>
          </cell>
          <cell r="H418" t="str">
            <v>ESCIOFITO</v>
          </cell>
        </row>
        <row r="419">
          <cell r="A419">
            <v>418</v>
          </cell>
          <cell r="B419" t="str">
            <v>Elvasia</v>
          </cell>
          <cell r="C419" t="str">
            <v>elvasioides</v>
          </cell>
          <cell r="D419" t="str">
            <v>Elvasia elvasioides</v>
          </cell>
          <cell r="E419" t="str">
            <v>(Planch.) Gilg</v>
          </cell>
          <cell r="F419" t="str">
            <v>OCHNACEAE</v>
          </cell>
          <cell r="H419" t="str">
            <v>INDETERMINADO</v>
          </cell>
        </row>
        <row r="420">
          <cell r="A420">
            <v>419</v>
          </cell>
          <cell r="B420" t="str">
            <v>Endlicheria</v>
          </cell>
          <cell r="C420" t="str">
            <v>sp</v>
          </cell>
          <cell r="D420" t="str">
            <v>Endlicheria sp</v>
          </cell>
          <cell r="F420" t="str">
            <v>LAURACEAE</v>
          </cell>
          <cell r="G420" t="str">
            <v>Quina</v>
          </cell>
          <cell r="H420" t="str">
            <v>INDETERMINADO</v>
          </cell>
        </row>
        <row r="421">
          <cell r="A421">
            <v>420</v>
          </cell>
          <cell r="B421" t="str">
            <v>Entada</v>
          </cell>
          <cell r="C421" t="str">
            <v>gigas</v>
          </cell>
          <cell r="D421" t="str">
            <v>Entada gigas</v>
          </cell>
          <cell r="E421" t="str">
            <v>(L.) Fawc. &amp; Rendle</v>
          </cell>
          <cell r="F421" t="str">
            <v>FABACEAE/MIM.</v>
          </cell>
          <cell r="H421" t="str">
            <v>INDETERMINADO</v>
          </cell>
        </row>
        <row r="422">
          <cell r="A422">
            <v>421</v>
          </cell>
          <cell r="B422" t="str">
            <v>Enterolobium</v>
          </cell>
          <cell r="C422" t="str">
            <v>cyclocarpum</v>
          </cell>
          <cell r="D422" t="str">
            <v>Enterolobium cyclocarpum</v>
          </cell>
          <cell r="F422" t="str">
            <v>FABACEAE/MIM.</v>
          </cell>
          <cell r="G422" t="str">
            <v>Guanacaste</v>
          </cell>
          <cell r="H422" t="str">
            <v>INDETERMINADO</v>
          </cell>
        </row>
        <row r="423">
          <cell r="A423">
            <v>422</v>
          </cell>
          <cell r="B423" t="str">
            <v>Enterolobium</v>
          </cell>
          <cell r="C423" t="str">
            <v>schomburgkii</v>
          </cell>
          <cell r="D423" t="str">
            <v>Enterolobium schomburgkii</v>
          </cell>
          <cell r="E423" t="str">
            <v>(Benth.) Benth.</v>
          </cell>
          <cell r="F423" t="str">
            <v>FABACEAE/MIM.</v>
          </cell>
          <cell r="G423" t="str">
            <v>Guanacaste blanco-Guanacaste macho-Guanacastillo</v>
          </cell>
          <cell r="H423" t="str">
            <v>HELIOFITO DURABLE</v>
          </cell>
        </row>
        <row r="424">
          <cell r="A424">
            <v>423</v>
          </cell>
          <cell r="B424" t="str">
            <v>Erblichia</v>
          </cell>
          <cell r="C424" t="str">
            <v>odorata</v>
          </cell>
          <cell r="D424" t="str">
            <v>Erblichia odorata</v>
          </cell>
          <cell r="F424" t="str">
            <v>TURNERACEAE</v>
          </cell>
          <cell r="H424" t="str">
            <v>INDETERMINADO</v>
          </cell>
        </row>
        <row r="425">
          <cell r="A425">
            <v>424</v>
          </cell>
          <cell r="B425" t="str">
            <v>Erythrina</v>
          </cell>
          <cell r="C425" t="str">
            <v>berteroana</v>
          </cell>
          <cell r="D425" t="str">
            <v>Erythrina berteroana</v>
          </cell>
          <cell r="E425" t="str">
            <v>Urb.</v>
          </cell>
          <cell r="F425" t="str">
            <v>FABACEAE/PAP.</v>
          </cell>
          <cell r="G425" t="str">
            <v>Poro</v>
          </cell>
          <cell r="H425" t="str">
            <v>INDETERMINADO</v>
          </cell>
        </row>
        <row r="426">
          <cell r="A426">
            <v>425</v>
          </cell>
          <cell r="B426" t="str">
            <v>Erythrina</v>
          </cell>
          <cell r="C426" t="str">
            <v>cochleata</v>
          </cell>
          <cell r="D426" t="str">
            <v>Erythrina cochleata</v>
          </cell>
          <cell r="E426" t="str">
            <v>Standl.</v>
          </cell>
          <cell r="F426" t="str">
            <v>FABACEAE/PAP.</v>
          </cell>
          <cell r="G426" t="str">
            <v>Poro</v>
          </cell>
          <cell r="H426" t="str">
            <v>HELIOFITO DURABLE</v>
          </cell>
        </row>
        <row r="427">
          <cell r="A427">
            <v>426</v>
          </cell>
          <cell r="B427" t="str">
            <v>Erythrina</v>
          </cell>
          <cell r="C427" t="str">
            <v>gibbosa</v>
          </cell>
          <cell r="D427" t="str">
            <v>Erythrina gibbosa</v>
          </cell>
          <cell r="F427" t="str">
            <v>FABACEAE/PAP.</v>
          </cell>
          <cell r="G427" t="str">
            <v>Poro</v>
          </cell>
          <cell r="H427" t="str">
            <v>INDETERMINADO</v>
          </cell>
        </row>
        <row r="428">
          <cell r="A428">
            <v>427</v>
          </cell>
          <cell r="B428" t="str">
            <v>Erythrina</v>
          </cell>
          <cell r="C428" t="str">
            <v>thyrsiflora</v>
          </cell>
          <cell r="D428" t="str">
            <v>Erythrina thyrsiflora</v>
          </cell>
          <cell r="E428" t="str">
            <v>Gomez-Laur. &amp; L. D. Gomez</v>
          </cell>
          <cell r="F428" t="str">
            <v>FABACEAE/PAP.</v>
          </cell>
          <cell r="G428" t="str">
            <v>Poro</v>
          </cell>
          <cell r="H428" t="str">
            <v>INDETERMINADO</v>
          </cell>
        </row>
        <row r="429">
          <cell r="A429">
            <v>428</v>
          </cell>
          <cell r="B429" t="str">
            <v>Erythrina</v>
          </cell>
          <cell r="C429" t="str">
            <v>sp</v>
          </cell>
          <cell r="D429" t="str">
            <v>Erythrina sp</v>
          </cell>
          <cell r="F429" t="str">
            <v>FABACEAE/PAP.</v>
          </cell>
          <cell r="G429" t="str">
            <v>Poro</v>
          </cell>
          <cell r="H429" t="str">
            <v>INDETERMINADO</v>
          </cell>
        </row>
        <row r="430">
          <cell r="A430">
            <v>429</v>
          </cell>
          <cell r="B430" t="str">
            <v>Erythroxylum</v>
          </cell>
          <cell r="C430" t="str">
            <v>fimbriatum</v>
          </cell>
          <cell r="D430" t="str">
            <v>Erythroxylum fimbriatum</v>
          </cell>
          <cell r="E430" t="str">
            <v>Peyr.</v>
          </cell>
          <cell r="F430" t="str">
            <v>ERYTHROXYLACEAE</v>
          </cell>
          <cell r="H430" t="str">
            <v>INDETERMINADO</v>
          </cell>
        </row>
        <row r="431">
          <cell r="A431">
            <v>430</v>
          </cell>
          <cell r="B431" t="str">
            <v>Erythroxylum</v>
          </cell>
          <cell r="C431" t="str">
            <v>macrophyllum</v>
          </cell>
          <cell r="D431" t="str">
            <v>Erythroxylum macrophyllum</v>
          </cell>
          <cell r="E431" t="str">
            <v>Cav.</v>
          </cell>
          <cell r="F431" t="str">
            <v>ERYTHROXYLACEAE</v>
          </cell>
          <cell r="H431" t="str">
            <v>HELIOFITO DURABLE</v>
          </cell>
        </row>
        <row r="432">
          <cell r="A432">
            <v>431</v>
          </cell>
          <cell r="B432" t="str">
            <v>Erythroxylum</v>
          </cell>
          <cell r="C432" t="str">
            <v>rotundifolium</v>
          </cell>
          <cell r="D432" t="str">
            <v>Erythroxylum rotundifolium</v>
          </cell>
          <cell r="F432" t="str">
            <v>ERYTHROXYLACEAE</v>
          </cell>
          <cell r="H432" t="str">
            <v>INDETERMINADO</v>
          </cell>
        </row>
        <row r="433">
          <cell r="A433">
            <v>432</v>
          </cell>
          <cell r="B433" t="str">
            <v>Erythroxylum</v>
          </cell>
          <cell r="C433" t="str">
            <v>sp</v>
          </cell>
          <cell r="D433" t="str">
            <v>Erythroxylum sp</v>
          </cell>
          <cell r="F433" t="str">
            <v>ERYTHROXYLACEAE</v>
          </cell>
          <cell r="H433" t="str">
            <v>HELIOFITO DURABLE</v>
          </cell>
        </row>
        <row r="434">
          <cell r="A434">
            <v>433</v>
          </cell>
          <cell r="B434" t="str">
            <v>Eschweilera</v>
          </cell>
          <cell r="C434" t="str">
            <v>calyculata</v>
          </cell>
          <cell r="D434" t="str">
            <v>Eschweilera calyculata</v>
          </cell>
          <cell r="F434" t="str">
            <v>LECYTHIDACEAE</v>
          </cell>
          <cell r="G434" t="str">
            <v>Repollito-Comenegro-Jicarillo-Mata de ansado
-Matacansado-Sombrerito</v>
          </cell>
          <cell r="H434" t="str">
            <v>ESCIOFITO</v>
          </cell>
        </row>
        <row r="435">
          <cell r="A435">
            <v>434</v>
          </cell>
          <cell r="B435" t="str">
            <v>Eschweilera</v>
          </cell>
          <cell r="C435" t="str">
            <v>costaricensis</v>
          </cell>
          <cell r="D435" t="str">
            <v>Eschweilera costaricensis</v>
          </cell>
          <cell r="E435" t="str">
            <v>S. A. Mori</v>
          </cell>
          <cell r="F435" t="str">
            <v>LECYTHIDACEAE</v>
          </cell>
          <cell r="G435" t="str">
            <v>Repollito</v>
          </cell>
          <cell r="H435" t="str">
            <v>ESCIOFITO</v>
          </cell>
        </row>
        <row r="436">
          <cell r="A436">
            <v>435</v>
          </cell>
          <cell r="B436" t="str">
            <v>Eschweilera</v>
          </cell>
          <cell r="C436" t="str">
            <v>integrifolia</v>
          </cell>
          <cell r="D436" t="str">
            <v>Eschweilera integrifolia</v>
          </cell>
          <cell r="E436" t="str">
            <v>(Ruiz &amp; Pav. ex Miers) R. Knuth</v>
          </cell>
          <cell r="F436" t="str">
            <v>LECYTHIDACEAE</v>
          </cell>
          <cell r="G436" t="str">
            <v>Repollito</v>
          </cell>
          <cell r="H436" t="str">
            <v>ESCIOFITO</v>
          </cell>
        </row>
        <row r="437">
          <cell r="A437">
            <v>436</v>
          </cell>
          <cell r="B437" t="str">
            <v>Eschweilera</v>
          </cell>
          <cell r="C437" t="str">
            <v>longirachis</v>
          </cell>
          <cell r="D437" t="str">
            <v>Eschweilera longirachis</v>
          </cell>
          <cell r="E437" t="str">
            <v>S. A. Mori</v>
          </cell>
          <cell r="F437" t="str">
            <v>LECYTHIDACEAE</v>
          </cell>
          <cell r="G437" t="str">
            <v>Repollito</v>
          </cell>
          <cell r="H437" t="str">
            <v>ESCIOFITO</v>
          </cell>
        </row>
        <row r="438">
          <cell r="A438">
            <v>437</v>
          </cell>
          <cell r="B438" t="str">
            <v>Eschweilera</v>
          </cell>
          <cell r="C438" t="str">
            <v>neei</v>
          </cell>
          <cell r="D438" t="str">
            <v>Eschweilera neei</v>
          </cell>
          <cell r="F438" t="str">
            <v>LECYTHIDACEAE</v>
          </cell>
          <cell r="H438" t="str">
            <v>INDETERMINADO</v>
          </cell>
        </row>
        <row r="439">
          <cell r="A439">
            <v>438</v>
          </cell>
          <cell r="B439" t="str">
            <v>Eschweilera</v>
          </cell>
          <cell r="C439" t="str">
            <v>panamensis</v>
          </cell>
          <cell r="D439" t="str">
            <v>Eschweilera panamensis</v>
          </cell>
          <cell r="F439" t="str">
            <v>LECYTHIDACEAE</v>
          </cell>
          <cell r="G439" t="str">
            <v>Repollito</v>
          </cell>
          <cell r="H439" t="str">
            <v>ESCIOFITO</v>
          </cell>
        </row>
        <row r="440">
          <cell r="A440">
            <v>439</v>
          </cell>
          <cell r="B440" t="str">
            <v>Eschweilera</v>
          </cell>
          <cell r="C440" t="str">
            <v>pittieri</v>
          </cell>
          <cell r="D440" t="str">
            <v>Eschweilera pittieri</v>
          </cell>
          <cell r="E440" t="str">
            <v>Kunth</v>
          </cell>
          <cell r="F440" t="str">
            <v>LECYTHIDACEAE</v>
          </cell>
          <cell r="H440" t="str">
            <v>INDETERMINADO</v>
          </cell>
        </row>
        <row r="441">
          <cell r="A441">
            <v>440</v>
          </cell>
          <cell r="B441" t="str">
            <v>Eschweilera</v>
          </cell>
          <cell r="C441" t="str">
            <v>sp</v>
          </cell>
          <cell r="D441" t="str">
            <v>Eschweilera sp</v>
          </cell>
          <cell r="F441" t="str">
            <v>LECYTHIDACEAE</v>
          </cell>
          <cell r="G441" t="str">
            <v>Repollito</v>
          </cell>
          <cell r="H441" t="str">
            <v>INDETERMINADO</v>
          </cell>
        </row>
        <row r="442">
          <cell r="A442">
            <v>441</v>
          </cell>
          <cell r="B442" t="str">
            <v>Esenbeckia</v>
          </cell>
          <cell r="C442" t="str">
            <v>pentaphylla</v>
          </cell>
          <cell r="D442" t="str">
            <v>Esenbeckia pentaphylla</v>
          </cell>
          <cell r="E442" t="str">
            <v>(Macfad.) Griseb.</v>
          </cell>
          <cell r="F442" t="str">
            <v>RUTACEAE</v>
          </cell>
          <cell r="H442" t="str">
            <v>INDETERMINADO</v>
          </cell>
        </row>
        <row r="443">
          <cell r="A443">
            <v>442</v>
          </cell>
          <cell r="B443" t="str">
            <v>Eugenia</v>
          </cell>
          <cell r="C443" t="str">
            <v>acapulcensis</v>
          </cell>
          <cell r="D443" t="str">
            <v>Eugenia acapulcensis</v>
          </cell>
          <cell r="E443" t="str">
            <v>Steud.</v>
          </cell>
          <cell r="F443" t="str">
            <v>MYRTACEAE</v>
          </cell>
          <cell r="H443" t="str">
            <v>INDETERMINADO</v>
          </cell>
        </row>
        <row r="444">
          <cell r="A444">
            <v>443</v>
          </cell>
          <cell r="B444" t="str">
            <v>Eugenia</v>
          </cell>
          <cell r="C444" t="str">
            <v>aeruginea</v>
          </cell>
          <cell r="D444" t="str">
            <v>Eugenia aeruginea</v>
          </cell>
          <cell r="E444" t="str">
            <v>DC.</v>
          </cell>
          <cell r="F444" t="str">
            <v>MYRTACEAE</v>
          </cell>
          <cell r="H444" t="str">
            <v>INDETERMINADO</v>
          </cell>
        </row>
        <row r="445">
          <cell r="A445">
            <v>444</v>
          </cell>
          <cell r="B445" t="str">
            <v>Eugenia</v>
          </cell>
          <cell r="C445" t="str">
            <v>aff. valerii</v>
          </cell>
          <cell r="D445" t="str">
            <v>Eugenia aff. valerii</v>
          </cell>
          <cell r="E445" t="str">
            <v>Standl.</v>
          </cell>
          <cell r="F445" t="str">
            <v>MYRTACEAE</v>
          </cell>
          <cell r="H445" t="str">
            <v>INDETERMINADO</v>
          </cell>
        </row>
        <row r="446">
          <cell r="A446">
            <v>445</v>
          </cell>
          <cell r="B446" t="str">
            <v>Eugenia</v>
          </cell>
          <cell r="C446" t="str">
            <v>auriculata</v>
          </cell>
          <cell r="D446" t="str">
            <v>Eugenia auriculata</v>
          </cell>
          <cell r="F446" t="str">
            <v>MYRTACEAE</v>
          </cell>
          <cell r="H446" t="str">
            <v>INDETERMINADO</v>
          </cell>
        </row>
        <row r="447">
          <cell r="A447">
            <v>446</v>
          </cell>
          <cell r="B447" t="str">
            <v>Eugenia</v>
          </cell>
          <cell r="C447" t="str">
            <v>austin-smithii</v>
          </cell>
          <cell r="D447" t="str">
            <v>Eugenia austin-smithii</v>
          </cell>
          <cell r="E447" t="str">
            <v>Standl.</v>
          </cell>
          <cell r="F447" t="str">
            <v>MYRTACEAE</v>
          </cell>
          <cell r="H447" t="str">
            <v>INDETERMINADO</v>
          </cell>
        </row>
        <row r="448">
          <cell r="A448">
            <v>447</v>
          </cell>
          <cell r="B448" t="str">
            <v>Eugenia</v>
          </cell>
          <cell r="C448" t="str">
            <v>basilaris</v>
          </cell>
          <cell r="D448" t="str">
            <v>Eugenia basilaris</v>
          </cell>
          <cell r="E448" t="str">
            <v>McVaugh</v>
          </cell>
          <cell r="F448" t="str">
            <v>MYRTACEAE</v>
          </cell>
          <cell r="H448" t="str">
            <v>INDETERMINADO</v>
          </cell>
        </row>
        <row r="449">
          <cell r="A449">
            <v>448</v>
          </cell>
          <cell r="B449" t="str">
            <v>Eugenia</v>
          </cell>
          <cell r="C449" t="str">
            <v>earthiana</v>
          </cell>
          <cell r="D449" t="str">
            <v>Eugenia earthiana</v>
          </cell>
          <cell r="E449" t="str">
            <v>P. E. Sanchez ined.</v>
          </cell>
          <cell r="F449" t="str">
            <v>MYRTACEAE</v>
          </cell>
          <cell r="H449" t="str">
            <v>INDETERMINADO</v>
          </cell>
        </row>
        <row r="450">
          <cell r="A450">
            <v>449</v>
          </cell>
          <cell r="B450" t="str">
            <v>Eugenia</v>
          </cell>
          <cell r="C450" t="str">
            <v>glandulosopunctata</v>
          </cell>
          <cell r="D450" t="str">
            <v>Eugenia glandulosopunctata</v>
          </cell>
          <cell r="E450" t="str">
            <v>P.E. Sánchez &amp; Poveda</v>
          </cell>
          <cell r="F450" t="str">
            <v>MYRTACEAE</v>
          </cell>
          <cell r="H450" t="str">
            <v>HELIOFITO DURABLE</v>
          </cell>
        </row>
        <row r="451">
          <cell r="A451">
            <v>450</v>
          </cell>
          <cell r="B451" t="str">
            <v>Eugenia</v>
          </cell>
          <cell r="C451" t="str">
            <v>hammelii</v>
          </cell>
          <cell r="D451" t="str">
            <v>Eugenia hammelii</v>
          </cell>
          <cell r="E451" t="str">
            <v>Barrie</v>
          </cell>
          <cell r="F451" t="str">
            <v>MYRTACEAE</v>
          </cell>
          <cell r="H451" t="str">
            <v>INDETERMINADO</v>
          </cell>
        </row>
        <row r="452">
          <cell r="A452">
            <v>451</v>
          </cell>
          <cell r="B452" t="str">
            <v>Eugenia</v>
          </cell>
          <cell r="C452" t="str">
            <v>hartshornii</v>
          </cell>
          <cell r="D452" t="str">
            <v>Eugenia hartshornii</v>
          </cell>
          <cell r="E452" t="str">
            <v>Barrie</v>
          </cell>
          <cell r="F452" t="str">
            <v>MYRTACEAE</v>
          </cell>
          <cell r="H452" t="str">
            <v>INDETERMINADO</v>
          </cell>
        </row>
        <row r="453">
          <cell r="A453">
            <v>452</v>
          </cell>
          <cell r="B453" t="str">
            <v>Eugenia</v>
          </cell>
          <cell r="C453" t="str">
            <v>mexicana</v>
          </cell>
          <cell r="D453" t="str">
            <v>Eugenia mexicana</v>
          </cell>
          <cell r="E453" t="str">
            <v>Steud.</v>
          </cell>
          <cell r="F453" t="str">
            <v>MYRTACEAE</v>
          </cell>
          <cell r="H453" t="str">
            <v>INDETERMINADO</v>
          </cell>
        </row>
        <row r="454">
          <cell r="A454">
            <v>453</v>
          </cell>
          <cell r="B454" t="str">
            <v>Eugenia</v>
          </cell>
          <cell r="C454" t="str">
            <v>octopleura</v>
          </cell>
          <cell r="D454" t="str">
            <v>Eugenia octopleura</v>
          </cell>
          <cell r="E454" t="str">
            <v>Krug &amp; Urb.</v>
          </cell>
          <cell r="F454" t="str">
            <v>MYRTACEAE</v>
          </cell>
          <cell r="H454" t="str">
            <v>INDETERMINADO</v>
          </cell>
        </row>
        <row r="455">
          <cell r="A455">
            <v>454</v>
          </cell>
          <cell r="B455" t="str">
            <v>Eugenia</v>
          </cell>
          <cell r="C455" t="str">
            <v>oertedeana</v>
          </cell>
          <cell r="D455" t="str">
            <v>Eugenia oertedeana</v>
          </cell>
          <cell r="F455" t="str">
            <v>MYRTACEAE</v>
          </cell>
          <cell r="H455" t="str">
            <v>INDETERMINADO</v>
          </cell>
        </row>
        <row r="456">
          <cell r="A456">
            <v>455</v>
          </cell>
          <cell r="B456" t="str">
            <v>Eugenia</v>
          </cell>
          <cell r="C456" t="str">
            <v>sancarlosensis</v>
          </cell>
          <cell r="D456" t="str">
            <v>Eugenia sancarlosensis</v>
          </cell>
          <cell r="E456" t="str">
            <v>Barrie</v>
          </cell>
          <cell r="F456" t="str">
            <v>MYRTACEAE</v>
          </cell>
          <cell r="H456" t="str">
            <v>INDETERMINADO</v>
          </cell>
        </row>
        <row r="457">
          <cell r="A457">
            <v>456</v>
          </cell>
          <cell r="B457" t="str">
            <v>Eugenia</v>
          </cell>
          <cell r="C457" t="str">
            <v>sarapiquensis</v>
          </cell>
          <cell r="D457" t="str">
            <v>Eugenia sarapiquensis</v>
          </cell>
          <cell r="E457" t="str">
            <v>P. E. Sanchez</v>
          </cell>
          <cell r="F457" t="str">
            <v>MYRTACEAE</v>
          </cell>
          <cell r="H457" t="str">
            <v>INDETERMINADO</v>
          </cell>
        </row>
        <row r="458">
          <cell r="A458">
            <v>457</v>
          </cell>
          <cell r="B458" t="str">
            <v>Eugenia</v>
          </cell>
          <cell r="C458" t="str">
            <v>siggersii</v>
          </cell>
          <cell r="D458" t="str">
            <v>Eugenia siggersii</v>
          </cell>
          <cell r="E458" t="str">
            <v>Standl.</v>
          </cell>
          <cell r="F458" t="str">
            <v>MYRTACEAE</v>
          </cell>
          <cell r="H458" t="str">
            <v>INDETERMINADO</v>
          </cell>
        </row>
        <row r="459">
          <cell r="A459">
            <v>458</v>
          </cell>
          <cell r="B459" t="str">
            <v>Eugenia</v>
          </cell>
          <cell r="C459" t="str">
            <v>sp</v>
          </cell>
          <cell r="D459" t="str">
            <v>Eugenia sp</v>
          </cell>
          <cell r="F459" t="str">
            <v>MYRTACEAE</v>
          </cell>
          <cell r="H459" t="str">
            <v>INDETERMINADO</v>
          </cell>
        </row>
        <row r="460">
          <cell r="A460">
            <v>459</v>
          </cell>
          <cell r="B460" t="str">
            <v>Euterpe</v>
          </cell>
          <cell r="C460" t="str">
            <v>precatoria</v>
          </cell>
          <cell r="D460" t="str">
            <v>Euterpe precatoria</v>
          </cell>
          <cell r="E460" t="str">
            <v>Mart.</v>
          </cell>
          <cell r="F460" t="str">
            <v>ARECACEAE</v>
          </cell>
          <cell r="G460" t="str">
            <v>Palmito mantequilla-Palmito-Palmito dulce-Kérar-tebu
(Cabécar)-Sin-krá (Brunka)-Zé-rebó (Térraba)</v>
          </cell>
          <cell r="H460" t="str">
            <v>ESCIOFITO</v>
          </cell>
        </row>
        <row r="461">
          <cell r="A461">
            <v>460</v>
          </cell>
          <cell r="B461" t="str">
            <v>Faramea</v>
          </cell>
          <cell r="C461" t="str">
            <v>multiflora</v>
          </cell>
          <cell r="D461" t="str">
            <v>Faramea multiflora</v>
          </cell>
          <cell r="E461" t="str">
            <v>A. Rich.</v>
          </cell>
          <cell r="F461" t="str">
            <v>RUBIACEAE</v>
          </cell>
          <cell r="G461" t="str">
            <v>Azulillo</v>
          </cell>
          <cell r="H461" t="str">
            <v>HELIOFITO DURABLE</v>
          </cell>
        </row>
        <row r="462">
          <cell r="A462">
            <v>461</v>
          </cell>
          <cell r="B462" t="str">
            <v>Faramea</v>
          </cell>
          <cell r="C462" t="str">
            <v>occidentalis</v>
          </cell>
          <cell r="D462" t="str">
            <v>Faramea occidentalis</v>
          </cell>
          <cell r="E462" t="str">
            <v>(L.) A. Rich.</v>
          </cell>
          <cell r="F462" t="str">
            <v>RUBIACEAE</v>
          </cell>
          <cell r="H462" t="str">
            <v>HELIOFITO DURABLE</v>
          </cell>
        </row>
        <row r="463">
          <cell r="A463">
            <v>462</v>
          </cell>
          <cell r="B463" t="str">
            <v>Faramea</v>
          </cell>
          <cell r="C463" t="str">
            <v>parvibractea</v>
          </cell>
          <cell r="D463" t="str">
            <v>Faramea parvibractea</v>
          </cell>
          <cell r="E463" t="str">
            <v>Steyerm.</v>
          </cell>
          <cell r="F463" t="str">
            <v>RUBIACEAE</v>
          </cell>
          <cell r="H463" t="str">
            <v>INDETERMINADO</v>
          </cell>
        </row>
        <row r="464">
          <cell r="A464">
            <v>463</v>
          </cell>
          <cell r="B464" t="str">
            <v>Faramea</v>
          </cell>
          <cell r="C464" t="str">
            <v>stenura</v>
          </cell>
          <cell r="D464" t="str">
            <v>Faramea stenura</v>
          </cell>
          <cell r="E464" t="str">
            <v>Standl.</v>
          </cell>
          <cell r="F464" t="str">
            <v>RUBIACEAE</v>
          </cell>
          <cell r="H464" t="str">
            <v>INDETERMINADO</v>
          </cell>
        </row>
        <row r="465">
          <cell r="A465">
            <v>464</v>
          </cell>
          <cell r="B465" t="str">
            <v>Faramea</v>
          </cell>
          <cell r="C465" t="str">
            <v>sp</v>
          </cell>
          <cell r="D465" t="str">
            <v>Faramea sp</v>
          </cell>
          <cell r="F465" t="str">
            <v>RUBIACEAE</v>
          </cell>
          <cell r="H465" t="str">
            <v>INDETERMINADO</v>
          </cell>
        </row>
        <row r="466">
          <cell r="A466">
            <v>465</v>
          </cell>
          <cell r="B466" t="str">
            <v>Ferdinandusa</v>
          </cell>
          <cell r="C466" t="str">
            <v>panamensis</v>
          </cell>
          <cell r="D466" t="str">
            <v>Ferdinandusa panamensis</v>
          </cell>
          <cell r="E466" t="str">
            <v>Standl. &amp; L.O. Williams</v>
          </cell>
          <cell r="F466" t="str">
            <v>RUBIACEAE</v>
          </cell>
          <cell r="G466" t="str">
            <v>Cafecillo-Café macho</v>
          </cell>
          <cell r="H466" t="str">
            <v>HELIOFITO DURABLE</v>
          </cell>
        </row>
        <row r="467">
          <cell r="A467">
            <v>466</v>
          </cell>
          <cell r="B467" t="str">
            <v>Ficus</v>
          </cell>
          <cell r="C467" t="str">
            <v>americana</v>
          </cell>
          <cell r="D467" t="str">
            <v>Ficus americana</v>
          </cell>
          <cell r="E467" t="str">
            <v>Aubl.</v>
          </cell>
          <cell r="F467" t="str">
            <v>MORACEAE</v>
          </cell>
          <cell r="H467" t="str">
            <v>INDETERMINADO</v>
          </cell>
        </row>
        <row r="468">
          <cell r="A468">
            <v>467</v>
          </cell>
          <cell r="B468" t="str">
            <v>Ficus</v>
          </cell>
          <cell r="C468" t="str">
            <v>brevibracteata</v>
          </cell>
          <cell r="D468" t="str">
            <v>Ficus brevibracteata</v>
          </cell>
          <cell r="E468" t="str">
            <v>W. C. Burger</v>
          </cell>
          <cell r="F468" t="str">
            <v>MORACEAE</v>
          </cell>
          <cell r="H468" t="str">
            <v>INDETERMINADO</v>
          </cell>
        </row>
        <row r="469">
          <cell r="A469">
            <v>468</v>
          </cell>
          <cell r="B469" t="str">
            <v>Ficus</v>
          </cell>
          <cell r="C469" t="str">
            <v>bullenei</v>
          </cell>
          <cell r="D469" t="str">
            <v>Ficus bullenei</v>
          </cell>
          <cell r="F469" t="str">
            <v>MORACEAE</v>
          </cell>
          <cell r="H469" t="str">
            <v>INDETERMINADO</v>
          </cell>
        </row>
        <row r="470">
          <cell r="A470">
            <v>469</v>
          </cell>
          <cell r="B470" t="str">
            <v>Ficus</v>
          </cell>
          <cell r="C470" t="str">
            <v>cahuitensis</v>
          </cell>
          <cell r="D470" t="str">
            <v>Ficus cahuitensis</v>
          </cell>
          <cell r="E470" t="str">
            <v>C. C. Berg</v>
          </cell>
          <cell r="F470" t="str">
            <v>MORACEAE</v>
          </cell>
          <cell r="H470" t="str">
            <v>INDETERMINADO</v>
          </cell>
        </row>
        <row r="471">
          <cell r="A471">
            <v>470</v>
          </cell>
          <cell r="B471" t="str">
            <v>Ficus</v>
          </cell>
          <cell r="C471" t="str">
            <v>caldasiana</v>
          </cell>
          <cell r="D471" t="str">
            <v>Ficus caldasiana</v>
          </cell>
          <cell r="E471" t="str">
            <v>Dugand</v>
          </cell>
          <cell r="F471" t="str">
            <v>MORACEAE</v>
          </cell>
          <cell r="H471" t="str">
            <v>INDETERMINADO</v>
          </cell>
        </row>
        <row r="472">
          <cell r="A472">
            <v>471</v>
          </cell>
          <cell r="B472" t="str">
            <v>Ficus</v>
          </cell>
          <cell r="C472" t="str">
            <v>cervantesiana</v>
          </cell>
          <cell r="D472" t="str">
            <v>Ficus cervantesiana</v>
          </cell>
          <cell r="E472" t="str">
            <v>Standl. &amp; L. O. Williams</v>
          </cell>
          <cell r="F472" t="str">
            <v>MORACEAE</v>
          </cell>
          <cell r="H472" t="str">
            <v>INDETERMINADO</v>
          </cell>
        </row>
        <row r="473">
          <cell r="A473">
            <v>472</v>
          </cell>
          <cell r="B473" t="str">
            <v>Ficus</v>
          </cell>
          <cell r="C473" t="str">
            <v>colubrinae</v>
          </cell>
          <cell r="D473" t="str">
            <v>Ficus colubrinae</v>
          </cell>
          <cell r="E473" t="str">
            <v>Standl.</v>
          </cell>
          <cell r="F473" t="str">
            <v>MORACEAE</v>
          </cell>
          <cell r="H473" t="str">
            <v>HELIOFITO DURABLE</v>
          </cell>
        </row>
        <row r="474">
          <cell r="A474">
            <v>473</v>
          </cell>
          <cell r="B474" t="str">
            <v>Ficus</v>
          </cell>
          <cell r="C474" t="str">
            <v>costaricana</v>
          </cell>
          <cell r="D474" t="str">
            <v>Ficus costaricana</v>
          </cell>
          <cell r="E474" t="str">
            <v>(Liebm.) Miq.</v>
          </cell>
          <cell r="F474" t="str">
            <v>MORACEAE</v>
          </cell>
          <cell r="H474" t="str">
            <v>INDETERMINADO</v>
          </cell>
        </row>
        <row r="475">
          <cell r="A475">
            <v>474</v>
          </cell>
          <cell r="B475" t="str">
            <v>Ficus</v>
          </cell>
          <cell r="C475" t="str">
            <v>crassiuscula</v>
          </cell>
          <cell r="D475" t="str">
            <v>Ficus crassiuscula</v>
          </cell>
          <cell r="F475" t="str">
            <v>MORACEAE</v>
          </cell>
          <cell r="H475" t="str">
            <v>INDETERMINADO</v>
          </cell>
        </row>
        <row r="476">
          <cell r="A476">
            <v>475</v>
          </cell>
          <cell r="B476" t="str">
            <v>Ficus</v>
          </cell>
          <cell r="C476" t="str">
            <v>crassivenosa</v>
          </cell>
          <cell r="D476" t="str">
            <v>Ficus crassivenosa</v>
          </cell>
          <cell r="E476" t="str">
            <v>W. C. Burger</v>
          </cell>
          <cell r="F476" t="str">
            <v>MORACEAE</v>
          </cell>
          <cell r="H476" t="str">
            <v>INDETERMINADO</v>
          </cell>
        </row>
        <row r="477">
          <cell r="A477">
            <v>476</v>
          </cell>
          <cell r="B477" t="str">
            <v>Ficus</v>
          </cell>
          <cell r="C477" t="str">
            <v>davidsoniae</v>
          </cell>
          <cell r="D477" t="str">
            <v>Ficus davidsoniae</v>
          </cell>
          <cell r="E477" t="str">
            <v>Standl.</v>
          </cell>
          <cell r="F477" t="str">
            <v>MORACEAE</v>
          </cell>
          <cell r="H477" t="str">
            <v>INDETERMINADO</v>
          </cell>
        </row>
        <row r="478">
          <cell r="A478">
            <v>477</v>
          </cell>
          <cell r="B478" t="str">
            <v>Ficus</v>
          </cell>
          <cell r="C478" t="str">
            <v>donnell-smithii</v>
          </cell>
          <cell r="D478" t="str">
            <v>Ficus donnell-smithii</v>
          </cell>
          <cell r="F478" t="str">
            <v>MORACEAE</v>
          </cell>
          <cell r="H478" t="str">
            <v>HELIOFITO DURABLE</v>
          </cell>
        </row>
        <row r="479">
          <cell r="A479">
            <v>478</v>
          </cell>
          <cell r="B479" t="str">
            <v>Ficus</v>
          </cell>
          <cell r="C479" t="str">
            <v>hartwegii</v>
          </cell>
          <cell r="D479" t="str">
            <v>Ficus hartwegii</v>
          </cell>
          <cell r="F479" t="str">
            <v>MORACEAE</v>
          </cell>
          <cell r="H479" t="str">
            <v>HELIOFITO DURABLE</v>
          </cell>
        </row>
        <row r="480">
          <cell r="A480">
            <v>479</v>
          </cell>
          <cell r="B480" t="str">
            <v>Ficus</v>
          </cell>
          <cell r="C480" t="str">
            <v>maxima</v>
          </cell>
          <cell r="D480" t="str">
            <v>Ficus maxima</v>
          </cell>
          <cell r="E480" t="str">
            <v>Mill.</v>
          </cell>
          <cell r="F480" t="str">
            <v>MORACEAE</v>
          </cell>
          <cell r="H480" t="str">
            <v>HELIOFITO DURABLE</v>
          </cell>
        </row>
        <row r="481">
          <cell r="A481">
            <v>480</v>
          </cell>
          <cell r="B481" t="str">
            <v>Ficus</v>
          </cell>
          <cell r="C481" t="str">
            <v>morazaniana</v>
          </cell>
          <cell r="D481" t="str">
            <v>Ficus morazaniana</v>
          </cell>
          <cell r="E481" t="str">
            <v>W. C. Burger</v>
          </cell>
          <cell r="F481" t="str">
            <v>MORACEAE</v>
          </cell>
          <cell r="G481" t="str">
            <v>Chilamate</v>
          </cell>
          <cell r="H481" t="str">
            <v>INDETERMINADO</v>
          </cell>
        </row>
        <row r="482">
          <cell r="A482">
            <v>481</v>
          </cell>
          <cell r="B482" t="str">
            <v>Ficus</v>
          </cell>
          <cell r="C482" t="str">
            <v>nymphaeifolia</v>
          </cell>
          <cell r="D482" t="str">
            <v>Ficus nymphaeifolia</v>
          </cell>
          <cell r="E482" t="str">
            <v>Mill.</v>
          </cell>
          <cell r="F482" t="str">
            <v>MORACEAE</v>
          </cell>
          <cell r="G482" t="str">
            <v>Higuerón</v>
          </cell>
          <cell r="H482" t="str">
            <v>INDETERMINADO</v>
          </cell>
        </row>
        <row r="483">
          <cell r="A483">
            <v>482</v>
          </cell>
          <cell r="B483" t="str">
            <v>Ficus</v>
          </cell>
          <cell r="C483" t="str">
            <v>obtusifolia</v>
          </cell>
          <cell r="D483" t="str">
            <v>Ficus obtusifolia</v>
          </cell>
          <cell r="F483" t="str">
            <v>MORACEAE</v>
          </cell>
          <cell r="G483" t="str">
            <v>Capulamate, Higuerón</v>
          </cell>
          <cell r="H483" t="str">
            <v>INDETERMINADO</v>
          </cell>
        </row>
        <row r="484">
          <cell r="A484">
            <v>483</v>
          </cell>
          <cell r="B484" t="str">
            <v>Ficus</v>
          </cell>
          <cell r="C484" t="str">
            <v>pertusa</v>
          </cell>
          <cell r="D484" t="str">
            <v>Ficus pertusa</v>
          </cell>
          <cell r="E484" t="str">
            <v>L.f.</v>
          </cell>
          <cell r="F484" t="str">
            <v>MORACEAE</v>
          </cell>
          <cell r="H484" t="str">
            <v>HELIOFITO DURABLE</v>
          </cell>
        </row>
        <row r="485">
          <cell r="A485">
            <v>484</v>
          </cell>
          <cell r="B485" t="str">
            <v>Ficus</v>
          </cell>
          <cell r="C485" t="str">
            <v>popenoie</v>
          </cell>
          <cell r="D485" t="str">
            <v>Ficus popenoie</v>
          </cell>
          <cell r="F485" t="str">
            <v>MORACEAE</v>
          </cell>
          <cell r="H485" t="str">
            <v>INDETERMINADO</v>
          </cell>
        </row>
        <row r="486">
          <cell r="A486">
            <v>485</v>
          </cell>
          <cell r="B486" t="str">
            <v>Ficus</v>
          </cell>
          <cell r="C486" t="str">
            <v>sp</v>
          </cell>
          <cell r="D486" t="str">
            <v>Ficus sp</v>
          </cell>
          <cell r="F486" t="str">
            <v>MORACEAE</v>
          </cell>
          <cell r="H486" t="str">
            <v>HELIOFITO DURABLE</v>
          </cell>
        </row>
        <row r="487">
          <cell r="A487">
            <v>486</v>
          </cell>
          <cell r="B487" t="str">
            <v>Ficus</v>
          </cell>
          <cell r="C487" t="str">
            <v>tonduzii</v>
          </cell>
          <cell r="D487" t="str">
            <v>Ficus tonduzii</v>
          </cell>
          <cell r="E487" t="str">
            <v>Standl.</v>
          </cell>
          <cell r="F487" t="str">
            <v>MORACEAE</v>
          </cell>
          <cell r="G487" t="str">
            <v>Batsu-Chilamate-Higuerón</v>
          </cell>
          <cell r="H487" t="str">
            <v>HELIOFITO DURABLE</v>
          </cell>
        </row>
        <row r="488">
          <cell r="A488">
            <v>487</v>
          </cell>
          <cell r="B488" t="str">
            <v>Ficus</v>
          </cell>
          <cell r="C488" t="str">
            <v>werckleana</v>
          </cell>
          <cell r="D488" t="str">
            <v>Ficus werckleana</v>
          </cell>
          <cell r="F488" t="str">
            <v>MORACEAE</v>
          </cell>
          <cell r="G488" t="str">
            <v>Chilamate</v>
          </cell>
          <cell r="H488" t="str">
            <v>INDETERMINADO</v>
          </cell>
        </row>
        <row r="489">
          <cell r="A489">
            <v>488</v>
          </cell>
          <cell r="B489" t="str">
            <v>Ficus</v>
          </cell>
          <cell r="C489" t="str">
            <v>yoponensis</v>
          </cell>
          <cell r="D489" t="str">
            <v>Ficus yoponensis</v>
          </cell>
          <cell r="E489" t="str">
            <v>Desv.</v>
          </cell>
          <cell r="F489" t="str">
            <v>MORACEAE</v>
          </cell>
          <cell r="G489" t="str">
            <v>Chilamate-Higueron</v>
          </cell>
          <cell r="H489" t="str">
            <v>HELIOFITO DURABLE</v>
          </cell>
        </row>
        <row r="490">
          <cell r="A490">
            <v>489</v>
          </cell>
          <cell r="B490" t="str">
            <v>Forsteronia</v>
          </cell>
          <cell r="C490" t="str">
            <v>myriantha</v>
          </cell>
          <cell r="D490" t="str">
            <v>Forsteronia myriantha</v>
          </cell>
          <cell r="E490" t="str">
            <v>Donn. Sm.</v>
          </cell>
          <cell r="F490" t="str">
            <v>APOCYNACEAE</v>
          </cell>
          <cell r="H490" t="str">
            <v>INDETERMINADO</v>
          </cell>
        </row>
        <row r="491">
          <cell r="A491">
            <v>490</v>
          </cell>
          <cell r="B491" t="str">
            <v>Freziera</v>
          </cell>
          <cell r="C491" t="str">
            <v>grisebachii</v>
          </cell>
          <cell r="D491" t="str">
            <v>Freziera grisebachii</v>
          </cell>
          <cell r="E491" t="str">
            <v>Krug &amp; Urb.</v>
          </cell>
          <cell r="F491" t="str">
            <v>THEACEAE</v>
          </cell>
          <cell r="H491" t="str">
            <v>INDETERMINADO</v>
          </cell>
        </row>
        <row r="492">
          <cell r="A492">
            <v>491</v>
          </cell>
          <cell r="B492" t="str">
            <v>Freziera</v>
          </cell>
          <cell r="C492" t="str">
            <v>sp</v>
          </cell>
          <cell r="D492" t="str">
            <v>Freziera sp</v>
          </cell>
          <cell r="F492" t="str">
            <v>THEACEAE</v>
          </cell>
          <cell r="H492" t="str">
            <v>INDETERMINADO</v>
          </cell>
        </row>
        <row r="493">
          <cell r="A493">
            <v>492</v>
          </cell>
          <cell r="B493" t="str">
            <v>Garcinia</v>
          </cell>
          <cell r="C493" t="str">
            <v>intermedia</v>
          </cell>
          <cell r="D493" t="str">
            <v>Garcinia intermedia</v>
          </cell>
          <cell r="E493" t="str">
            <v>(Pittier) Hammel</v>
          </cell>
          <cell r="F493" t="str">
            <v>CLUSIACEAE</v>
          </cell>
          <cell r="G493" t="str">
            <v>Jorco-Costilla de danto</v>
          </cell>
          <cell r="H493" t="str">
            <v>ESCIOFITO</v>
          </cell>
        </row>
        <row r="494">
          <cell r="A494">
            <v>493</v>
          </cell>
          <cell r="B494" t="str">
            <v>Garcinia</v>
          </cell>
          <cell r="C494" t="str">
            <v>macrophylla</v>
          </cell>
          <cell r="D494" t="str">
            <v>Garcinia macrophylla</v>
          </cell>
          <cell r="F494" t="str">
            <v>CLUSIACEAE</v>
          </cell>
          <cell r="H494" t="str">
            <v>INDETERMINADO</v>
          </cell>
        </row>
        <row r="495">
          <cell r="A495">
            <v>494</v>
          </cell>
          <cell r="B495" t="str">
            <v>Garcinia</v>
          </cell>
          <cell r="C495" t="str">
            <v>madruno</v>
          </cell>
          <cell r="D495" t="str">
            <v>Garcinia madruno</v>
          </cell>
          <cell r="E495" t="str">
            <v>(Kunth) Hammel</v>
          </cell>
          <cell r="F495" t="str">
            <v>CLUSIACEAE</v>
          </cell>
          <cell r="G495" t="str">
            <v>Jorco-Azufre-Limón de montaña-Madroño-Manzana
-Manzana amarilla-Zatra</v>
          </cell>
          <cell r="H495" t="str">
            <v>ESCIOFITO</v>
          </cell>
        </row>
        <row r="496">
          <cell r="A496">
            <v>495</v>
          </cell>
          <cell r="B496" t="str">
            <v>Garcinia</v>
          </cell>
          <cell r="C496" t="str">
            <v>magnifolia</v>
          </cell>
          <cell r="D496" t="str">
            <v>Garcinia magnifolia</v>
          </cell>
          <cell r="F496" t="str">
            <v>CLUSIACEAE</v>
          </cell>
          <cell r="H496" t="str">
            <v>ESCIOFITO</v>
          </cell>
        </row>
        <row r="497">
          <cell r="A497">
            <v>496</v>
          </cell>
          <cell r="B497" t="str">
            <v>Garcinia</v>
          </cell>
          <cell r="C497" t="str">
            <v>sp</v>
          </cell>
          <cell r="D497" t="str">
            <v>Garcinia sp</v>
          </cell>
          <cell r="F497" t="str">
            <v>CLUSIACEAE</v>
          </cell>
          <cell r="H497" t="str">
            <v>ESCIOFITO</v>
          </cell>
        </row>
        <row r="498">
          <cell r="A498">
            <v>497</v>
          </cell>
          <cell r="B498" t="str">
            <v>Gemeama</v>
          </cell>
          <cell r="C498" t="str">
            <v>congosto</v>
          </cell>
          <cell r="D498" t="str">
            <v>Gemeama congosto</v>
          </cell>
          <cell r="F498" t="str">
            <v>PALMAE</v>
          </cell>
          <cell r="H498" t="str">
            <v>PALMA</v>
          </cell>
        </row>
        <row r="499">
          <cell r="A499">
            <v>498</v>
          </cell>
          <cell r="B499" t="str">
            <v>Genipa</v>
          </cell>
          <cell r="C499" t="str">
            <v>americana</v>
          </cell>
          <cell r="D499" t="str">
            <v>Genipa americana</v>
          </cell>
          <cell r="E499" t="str">
            <v>L.</v>
          </cell>
          <cell r="F499" t="str">
            <v>RUBIACEAE</v>
          </cell>
          <cell r="G499" t="str">
            <v>Guatil blanco-Tapa culo-Guaitil-Jugua-Tabacón
-Tapaculo-Yuguaitil-Brir (Térraba)</v>
          </cell>
          <cell r="H499" t="str">
            <v>HELIOFITO DURABLE</v>
          </cell>
        </row>
        <row r="500">
          <cell r="A500">
            <v>499</v>
          </cell>
          <cell r="B500" t="str">
            <v>Geonoma</v>
          </cell>
          <cell r="C500" t="str">
            <v>congesta</v>
          </cell>
          <cell r="D500" t="str">
            <v>Geonoma congesta</v>
          </cell>
          <cell r="E500" t="str">
            <v>H. Wendl. ex Spruce</v>
          </cell>
          <cell r="F500" t="str">
            <v>ARECACEAE</v>
          </cell>
          <cell r="G500" t="str">
            <v>Caña de danta</v>
          </cell>
          <cell r="H500" t="str">
            <v>INDETERMINADO</v>
          </cell>
        </row>
        <row r="501">
          <cell r="A501">
            <v>500</v>
          </cell>
          <cell r="B501" t="str">
            <v>Geonoma</v>
          </cell>
          <cell r="C501" t="str">
            <v>interrupta</v>
          </cell>
          <cell r="D501" t="str">
            <v>Geonoma interrupta</v>
          </cell>
          <cell r="E501" t="str">
            <v>(Ruiz &amp; Pav.) Mart.</v>
          </cell>
          <cell r="F501" t="str">
            <v>ARECACEAE</v>
          </cell>
          <cell r="H501" t="str">
            <v>INDETERMINADO</v>
          </cell>
        </row>
        <row r="502">
          <cell r="A502">
            <v>501</v>
          </cell>
          <cell r="B502" t="str">
            <v>Geonoma</v>
          </cell>
          <cell r="C502" t="str">
            <v>longevaginata</v>
          </cell>
          <cell r="D502" t="str">
            <v>Geonoma longevaginata</v>
          </cell>
          <cell r="E502" t="str">
            <v>H. Wendl. ex Spruce</v>
          </cell>
          <cell r="F502" t="str">
            <v>ARECACEAE</v>
          </cell>
          <cell r="H502" t="str">
            <v>INDETERMINADO</v>
          </cell>
        </row>
        <row r="503">
          <cell r="A503">
            <v>502</v>
          </cell>
          <cell r="B503" t="str">
            <v>Gliricidia</v>
          </cell>
          <cell r="C503" t="str">
            <v>sepium</v>
          </cell>
          <cell r="D503" t="str">
            <v>Gliricidia sepium</v>
          </cell>
          <cell r="E503" t="str">
            <v>(Jacq.) Kunth ex Walp.</v>
          </cell>
          <cell r="F503" t="str">
            <v>FABACEAE/PAP.</v>
          </cell>
          <cell r="G503" t="str">
            <v>Madero negro</v>
          </cell>
          <cell r="H503" t="str">
            <v>INDETERMINADO</v>
          </cell>
        </row>
        <row r="504">
          <cell r="A504">
            <v>503</v>
          </cell>
          <cell r="B504" t="str">
            <v>Gloeospermum</v>
          </cell>
          <cell r="C504" t="str">
            <v>diversipetalum</v>
          </cell>
          <cell r="D504" t="str">
            <v>Gloeospermum diversipetalum</v>
          </cell>
          <cell r="E504" t="str">
            <v>Standl. &amp; L.O. Williams</v>
          </cell>
          <cell r="F504" t="str">
            <v>VIOLACEAE</v>
          </cell>
          <cell r="H504" t="str">
            <v>INDETERMINADO</v>
          </cell>
        </row>
        <row r="505">
          <cell r="A505">
            <v>504</v>
          </cell>
          <cell r="B505" t="str">
            <v>Goethalsia</v>
          </cell>
          <cell r="C505" t="str">
            <v>meiantha</v>
          </cell>
          <cell r="D505" t="str">
            <v>Goethalsia meiantha</v>
          </cell>
          <cell r="E505" t="str">
            <v>(Donn. Sm.) Burret</v>
          </cell>
          <cell r="F505" t="str">
            <v>TILIACEAE</v>
          </cell>
          <cell r="G505" t="str">
            <v>Guacimo blanco-Cacho blanco-Chancho blanco
-Guácimo-Juanilama</v>
          </cell>
          <cell r="H505" t="str">
            <v>HELIOFITO DURABLE</v>
          </cell>
        </row>
        <row r="506">
          <cell r="A506">
            <v>505</v>
          </cell>
          <cell r="B506" t="str">
            <v>Gordonia</v>
          </cell>
          <cell r="C506" t="str">
            <v>brandegeei</v>
          </cell>
          <cell r="D506" t="str">
            <v>Gordonia brandegeei</v>
          </cell>
          <cell r="E506" t="str">
            <v>H. Keng</v>
          </cell>
          <cell r="F506" t="str">
            <v>THEACEAE</v>
          </cell>
          <cell r="G506" t="str">
            <v>Campano-Campano Chile-Canto amarillo-Chiricano
-Fierro-Ira-Llorón-Varo-Yoro-Yorón</v>
          </cell>
          <cell r="H506" t="str">
            <v>INDETERMINADO</v>
          </cell>
        </row>
        <row r="507">
          <cell r="A507">
            <v>506</v>
          </cell>
          <cell r="B507" t="str">
            <v>Gordonia</v>
          </cell>
          <cell r="C507" t="str">
            <v>fruticosa</v>
          </cell>
          <cell r="D507" t="str">
            <v>Gordonia fruticosa</v>
          </cell>
          <cell r="E507" t="str">
            <v>(Schrad.) H. Keng</v>
          </cell>
          <cell r="F507" t="str">
            <v>THEACEAE</v>
          </cell>
          <cell r="G507" t="str">
            <v>Campano-Algodón-Campano blanco-Campano 
chile-Fierro-Hierro-Ira Chiricana-Ira chiricano-Ira colorado-Sierra-Yoro-Yorón</v>
          </cell>
          <cell r="H507" t="str">
            <v>ESCIOFITO</v>
          </cell>
        </row>
        <row r="508">
          <cell r="A508">
            <v>507</v>
          </cell>
          <cell r="B508" t="str">
            <v>Gouania</v>
          </cell>
          <cell r="C508" t="str">
            <v>lupuloides</v>
          </cell>
          <cell r="D508" t="str">
            <v>Gouania lupuloides</v>
          </cell>
          <cell r="E508" t="str">
            <v>(L.) Urb.</v>
          </cell>
          <cell r="F508" t="str">
            <v>RHAMNACEAE</v>
          </cell>
          <cell r="H508" t="str">
            <v>INDETERMINADO</v>
          </cell>
        </row>
        <row r="509">
          <cell r="A509">
            <v>508</v>
          </cell>
          <cell r="B509" t="str">
            <v>Graffenrieda</v>
          </cell>
          <cell r="C509" t="str">
            <v>galeottii</v>
          </cell>
          <cell r="D509" t="str">
            <v>Graffenrieda galeottii</v>
          </cell>
          <cell r="E509" t="str">
            <v>(Naudin) L.O. Williams</v>
          </cell>
          <cell r="F509" t="str">
            <v>MELASTOMATACEAE</v>
          </cell>
          <cell r="H509" t="str">
            <v>INDETERMINADO</v>
          </cell>
        </row>
        <row r="510">
          <cell r="A510">
            <v>509</v>
          </cell>
          <cell r="B510" t="str">
            <v>Grias</v>
          </cell>
          <cell r="C510" t="str">
            <v>cauliflora</v>
          </cell>
          <cell r="D510" t="str">
            <v>Grias cauliflora</v>
          </cell>
          <cell r="E510" t="str">
            <v>L.</v>
          </cell>
          <cell r="F510" t="str">
            <v>LECYTHIDACEAE</v>
          </cell>
          <cell r="G510" t="str">
            <v>Tabacon-Tabaco-Tabaco de bajura</v>
          </cell>
          <cell r="H510" t="str">
            <v>HELIOFITO DURABLE</v>
          </cell>
        </row>
        <row r="511">
          <cell r="A511">
            <v>510</v>
          </cell>
          <cell r="B511" t="str">
            <v>Guaiacum</v>
          </cell>
          <cell r="C511" t="str">
            <v>sanctum</v>
          </cell>
          <cell r="D511" t="str">
            <v>Guaiacum sanctum</v>
          </cell>
          <cell r="F511" t="str">
            <v>ZYGOPHYLLACEAE</v>
          </cell>
          <cell r="G511" t="str">
            <v>Guayacan real</v>
          </cell>
          <cell r="H511" t="str">
            <v>INDETERMINADO</v>
          </cell>
        </row>
        <row r="512">
          <cell r="A512">
            <v>511</v>
          </cell>
          <cell r="B512" t="str">
            <v>Guapira</v>
          </cell>
          <cell r="C512" t="str">
            <v>costaricana</v>
          </cell>
          <cell r="D512" t="str">
            <v>Guapira costaricana</v>
          </cell>
          <cell r="E512" t="str">
            <v>(Standl.) Woodson</v>
          </cell>
          <cell r="F512" t="str">
            <v>NYCTAGINACEAE</v>
          </cell>
          <cell r="H512" t="str">
            <v>INDETERMINADO</v>
          </cell>
        </row>
        <row r="513">
          <cell r="A513">
            <v>512</v>
          </cell>
          <cell r="B513" t="str">
            <v>Guarea</v>
          </cell>
          <cell r="C513" t="str">
            <v>bullata</v>
          </cell>
          <cell r="D513" t="str">
            <v>Guarea bullata</v>
          </cell>
          <cell r="E513" t="str">
            <v xml:space="preserve"> </v>
          </cell>
          <cell r="F513" t="str">
            <v>MELIACEAE</v>
          </cell>
          <cell r="G513" t="str">
            <v>Cocora-Ocora-Pocora</v>
          </cell>
          <cell r="H513" t="str">
            <v>ESCIOFITO</v>
          </cell>
        </row>
        <row r="514">
          <cell r="A514">
            <v>513</v>
          </cell>
          <cell r="B514" t="str">
            <v>Guarea</v>
          </cell>
          <cell r="C514" t="str">
            <v>chiricana</v>
          </cell>
          <cell r="D514" t="str">
            <v>Guarea chiricana</v>
          </cell>
          <cell r="E514" t="str">
            <v>Standl.</v>
          </cell>
          <cell r="F514" t="str">
            <v>MELIACEAE</v>
          </cell>
          <cell r="H514" t="str">
            <v>INDETERMINADO</v>
          </cell>
        </row>
        <row r="515">
          <cell r="A515">
            <v>514</v>
          </cell>
          <cell r="B515" t="str">
            <v>Guarea</v>
          </cell>
          <cell r="C515" t="str">
            <v>gentryi</v>
          </cell>
          <cell r="D515" t="str">
            <v>Guarea gentryi</v>
          </cell>
          <cell r="E515" t="str">
            <v>Coronado</v>
          </cell>
          <cell r="F515" t="str">
            <v>MELIACEAE</v>
          </cell>
          <cell r="H515" t="str">
            <v>INDETERMINADO</v>
          </cell>
        </row>
        <row r="516">
          <cell r="A516">
            <v>515</v>
          </cell>
          <cell r="B516" t="str">
            <v>Guarea</v>
          </cell>
          <cell r="C516" t="str">
            <v>glabra</v>
          </cell>
          <cell r="D516" t="str">
            <v>Guarea glabra</v>
          </cell>
          <cell r="E516" t="str">
            <v>Vahl</v>
          </cell>
          <cell r="F516" t="str">
            <v>MELIACEAE</v>
          </cell>
          <cell r="G516" t="str">
            <v>Cocora-Ocora-Pocora</v>
          </cell>
          <cell r="H516" t="str">
            <v>ESCIOFITO</v>
          </cell>
        </row>
        <row r="517">
          <cell r="A517">
            <v>516</v>
          </cell>
          <cell r="B517" t="str">
            <v>Guarea</v>
          </cell>
          <cell r="C517" t="str">
            <v>grandifolia</v>
          </cell>
          <cell r="D517" t="str">
            <v>Guarea grandifolia</v>
          </cell>
          <cell r="E517" t="str">
            <v>DC.</v>
          </cell>
          <cell r="F517" t="str">
            <v>MELIACEAE</v>
          </cell>
          <cell r="G517" t="str">
            <v>Cocora-Ocora-Pocora-Cedro macho-Caobilla-Cedro 
cóbano-Cola de pavo-Cortez negro-Pochote de bajura-Uña de gato</v>
          </cell>
          <cell r="H517" t="str">
            <v>ESCIOFITO</v>
          </cell>
        </row>
        <row r="518">
          <cell r="A518">
            <v>517</v>
          </cell>
          <cell r="B518" t="str">
            <v>Guarea</v>
          </cell>
          <cell r="C518" t="str">
            <v>guidonia</v>
          </cell>
          <cell r="D518" t="str">
            <v>Guarea guidonia</v>
          </cell>
          <cell r="E518" t="str">
            <v>(L.) Sleumer</v>
          </cell>
          <cell r="F518" t="str">
            <v>MELIACEAE</v>
          </cell>
          <cell r="G518" t="str">
            <v>Cocora-Ocora-Pocora-Caobilla-Carbonero-
Cola de pava-Ocoro-Pocorilla</v>
          </cell>
          <cell r="H518" t="str">
            <v>ESCIOFITO</v>
          </cell>
        </row>
        <row r="519">
          <cell r="A519">
            <v>518</v>
          </cell>
          <cell r="B519" t="str">
            <v>Guarea</v>
          </cell>
          <cell r="C519" t="str">
            <v>kunthiana</v>
          </cell>
          <cell r="D519" t="str">
            <v>Guarea kunthiana</v>
          </cell>
          <cell r="E519" t="str">
            <v>A. Juss.</v>
          </cell>
          <cell r="F519" t="str">
            <v>MELIACEAE</v>
          </cell>
          <cell r="G519" t="str">
            <v>Cocora-Ocora-Pocora-Cocora-Ocora</v>
          </cell>
          <cell r="H519" t="str">
            <v>ESCIOFITO</v>
          </cell>
        </row>
        <row r="520">
          <cell r="A520">
            <v>519</v>
          </cell>
          <cell r="B520" t="str">
            <v>Guarea</v>
          </cell>
          <cell r="C520" t="str">
            <v>macrophylla</v>
          </cell>
          <cell r="D520" t="str">
            <v>Guarea macrophylla</v>
          </cell>
          <cell r="E520" t="str">
            <v>Vahl</v>
          </cell>
          <cell r="F520" t="str">
            <v>MELIACEAE</v>
          </cell>
          <cell r="H520" t="str">
            <v>INDETERMINADO</v>
          </cell>
        </row>
        <row r="521">
          <cell r="A521">
            <v>520</v>
          </cell>
          <cell r="B521" t="str">
            <v>Guarea</v>
          </cell>
          <cell r="C521" t="str">
            <v>microcarpa</v>
          </cell>
          <cell r="D521" t="str">
            <v>Guarea microcarpa</v>
          </cell>
          <cell r="F521" t="str">
            <v>MELIACEAE</v>
          </cell>
          <cell r="H521" t="str">
            <v>INDETERMINADO</v>
          </cell>
        </row>
        <row r="522">
          <cell r="A522">
            <v>521</v>
          </cell>
          <cell r="B522" t="str">
            <v>Guarea</v>
          </cell>
          <cell r="C522" t="str">
            <v>pterorhachis</v>
          </cell>
          <cell r="D522" t="str">
            <v>Guarea pterorhachis</v>
          </cell>
          <cell r="E522" t="str">
            <v>Harms</v>
          </cell>
          <cell r="F522" t="str">
            <v>MELIACEAE</v>
          </cell>
          <cell r="G522" t="str">
            <v>Cucaracho-Guabillo colorado-
Pocora-Ocora-Pata de chancho</v>
          </cell>
          <cell r="H522" t="str">
            <v>INDETERMINADO</v>
          </cell>
        </row>
        <row r="523">
          <cell r="A523">
            <v>522</v>
          </cell>
          <cell r="B523" t="str">
            <v>Guarea</v>
          </cell>
          <cell r="C523" t="str">
            <v>pyriformis</v>
          </cell>
          <cell r="D523" t="str">
            <v>Guarea pyriformis</v>
          </cell>
          <cell r="E523" t="str">
            <v>T. D. Penn.</v>
          </cell>
          <cell r="F523" t="str">
            <v>MELIACEAE</v>
          </cell>
          <cell r="H523" t="str">
            <v>INDETERMINADO</v>
          </cell>
        </row>
        <row r="524">
          <cell r="A524">
            <v>523</v>
          </cell>
          <cell r="B524" t="str">
            <v>Guarea</v>
          </cell>
          <cell r="C524" t="str">
            <v>rhopalocarpa</v>
          </cell>
          <cell r="D524" t="str">
            <v>Guarea rhopalocarpa</v>
          </cell>
          <cell r="E524" t="str">
            <v>Radlk.</v>
          </cell>
          <cell r="F524" t="str">
            <v>MELIACEAE</v>
          </cell>
          <cell r="G524" t="str">
            <v>Cocora-Ocora-Pocora</v>
          </cell>
          <cell r="H524" t="str">
            <v>ESCIOFITO</v>
          </cell>
        </row>
        <row r="525">
          <cell r="A525">
            <v>524</v>
          </cell>
          <cell r="B525" t="str">
            <v>Guarea</v>
          </cell>
          <cell r="C525" t="str">
            <v>septentrionalis</v>
          </cell>
          <cell r="D525" t="str">
            <v>Guarea septentrionalis</v>
          </cell>
          <cell r="F525" t="str">
            <v>MELIACEAE</v>
          </cell>
          <cell r="H525" t="str">
            <v>INDETERMINADO</v>
          </cell>
        </row>
        <row r="526">
          <cell r="A526">
            <v>525</v>
          </cell>
          <cell r="B526" t="str">
            <v>Guarea</v>
          </cell>
          <cell r="C526" t="str">
            <v>sp</v>
          </cell>
          <cell r="D526" t="str">
            <v>Guarea sp</v>
          </cell>
          <cell r="F526" t="str">
            <v>MELIACEAE</v>
          </cell>
          <cell r="H526" t="str">
            <v>HELIOFITO DURABLE</v>
          </cell>
        </row>
        <row r="527">
          <cell r="A527">
            <v>526</v>
          </cell>
          <cell r="B527" t="str">
            <v>Guarea</v>
          </cell>
          <cell r="C527" t="str">
            <v>talamancana</v>
          </cell>
          <cell r="D527" t="str">
            <v>Guarea talamancana</v>
          </cell>
          <cell r="E527" t="str">
            <v>Gomez-Laur. &amp; M. Valerio</v>
          </cell>
          <cell r="F527" t="str">
            <v>MELIACEAE</v>
          </cell>
          <cell r="H527" t="str">
            <v>INDETERMINADO</v>
          </cell>
        </row>
        <row r="528">
          <cell r="A528">
            <v>527</v>
          </cell>
          <cell r="B528" t="str">
            <v>Guarea</v>
          </cell>
          <cell r="C528" t="str">
            <v>tonduzii</v>
          </cell>
          <cell r="D528" t="str">
            <v>Guarea tonduzii</v>
          </cell>
          <cell r="F528" t="str">
            <v>MELIACEAE</v>
          </cell>
          <cell r="H528" t="str">
            <v>INDETERMINADO</v>
          </cell>
        </row>
        <row r="529">
          <cell r="A529">
            <v>528</v>
          </cell>
          <cell r="B529" t="str">
            <v>Guarea</v>
          </cell>
          <cell r="C529" t="str">
            <v>williamsii</v>
          </cell>
          <cell r="D529" t="str">
            <v>Guarea williamsii</v>
          </cell>
          <cell r="E529" t="str">
            <v>C. DC.</v>
          </cell>
          <cell r="F529" t="str">
            <v>MELIACEAE</v>
          </cell>
          <cell r="H529" t="str">
            <v>INDETERMINADO</v>
          </cell>
        </row>
        <row r="530">
          <cell r="A530">
            <v>529</v>
          </cell>
          <cell r="B530" t="str">
            <v>Guatteria</v>
          </cell>
          <cell r="C530" t="str">
            <v>aeruginosa</v>
          </cell>
          <cell r="D530" t="str">
            <v>Guatteria aeruginosa</v>
          </cell>
          <cell r="E530" t="str">
            <v>Standl.</v>
          </cell>
          <cell r="F530" t="str">
            <v>ANNONACEAE</v>
          </cell>
          <cell r="G530" t="str">
            <v>Anonillo</v>
          </cell>
          <cell r="H530" t="str">
            <v>HELIOFITO DURABLE</v>
          </cell>
        </row>
        <row r="531">
          <cell r="A531">
            <v>530</v>
          </cell>
          <cell r="B531" t="str">
            <v>Guatteria</v>
          </cell>
          <cell r="C531" t="str">
            <v>amplifolia</v>
          </cell>
          <cell r="D531" t="str">
            <v>Guatteria amplifolia</v>
          </cell>
          <cell r="E531" t="str">
            <v>Triana &amp; Planch.</v>
          </cell>
          <cell r="F531" t="str">
            <v>ANNONACEAE</v>
          </cell>
          <cell r="G531" t="str">
            <v>Anonillo-Anonillo negro</v>
          </cell>
          <cell r="H531" t="str">
            <v>INDETERMINADO</v>
          </cell>
        </row>
        <row r="532">
          <cell r="A532">
            <v>531</v>
          </cell>
          <cell r="B532" t="str">
            <v>Guatteria</v>
          </cell>
          <cell r="C532" t="str">
            <v>chiriquiensis</v>
          </cell>
          <cell r="D532" t="str">
            <v>Guatteria chiriquiensis</v>
          </cell>
          <cell r="F532" t="str">
            <v>ANNONACEAE</v>
          </cell>
          <cell r="H532" t="str">
            <v>INDETERMINADO</v>
          </cell>
        </row>
        <row r="533">
          <cell r="A533">
            <v>532</v>
          </cell>
          <cell r="B533" t="str">
            <v>Guatteria</v>
          </cell>
          <cell r="C533" t="str">
            <v>diospyroides</v>
          </cell>
          <cell r="D533" t="str">
            <v>Guatteria diospyroides</v>
          </cell>
          <cell r="E533" t="str">
            <v>Baill.</v>
          </cell>
          <cell r="F533" t="str">
            <v>ANNONACEAE</v>
          </cell>
          <cell r="G533" t="str">
            <v>Anonillo</v>
          </cell>
          <cell r="H533" t="str">
            <v>HELIOFITO DURABLE</v>
          </cell>
        </row>
        <row r="534">
          <cell r="A534">
            <v>533</v>
          </cell>
          <cell r="B534" t="str">
            <v>Guatteria</v>
          </cell>
          <cell r="C534" t="str">
            <v>dolichopoda</v>
          </cell>
          <cell r="D534" t="str">
            <v>Guatteria dolichopoda</v>
          </cell>
          <cell r="E534" t="str">
            <v>Donn. Sm.</v>
          </cell>
          <cell r="F534" t="str">
            <v>ANNONACEAE</v>
          </cell>
          <cell r="G534" t="str">
            <v>Anonillo</v>
          </cell>
          <cell r="H534" t="str">
            <v>HELIOFITO DURABLE</v>
          </cell>
        </row>
        <row r="535">
          <cell r="A535">
            <v>534</v>
          </cell>
          <cell r="B535" t="str">
            <v>Guatteria</v>
          </cell>
          <cell r="C535" t="str">
            <v>oliviformis</v>
          </cell>
          <cell r="D535" t="str">
            <v>Guatteria oliviformis</v>
          </cell>
          <cell r="E535" t="str">
            <v>Donn. Sm.</v>
          </cell>
          <cell r="F535" t="str">
            <v>ANNONACEAE</v>
          </cell>
          <cell r="G535" t="str">
            <v>Anonillo</v>
          </cell>
          <cell r="H535" t="str">
            <v>HELIOFITO DURABLE</v>
          </cell>
        </row>
        <row r="536">
          <cell r="A536">
            <v>535</v>
          </cell>
          <cell r="B536" t="str">
            <v>Guatteria</v>
          </cell>
          <cell r="C536" t="str">
            <v>recurvisepala</v>
          </cell>
          <cell r="D536" t="str">
            <v>Guatteria recurvisepala</v>
          </cell>
          <cell r="E536" t="str">
            <v>R. E. Fr.</v>
          </cell>
          <cell r="F536" t="str">
            <v>ANNONACEAE</v>
          </cell>
          <cell r="G536" t="str">
            <v>Anonillo-Cirricillo</v>
          </cell>
          <cell r="H536" t="str">
            <v>HELIOFITO DURABLE</v>
          </cell>
        </row>
        <row r="537">
          <cell r="A537">
            <v>536</v>
          </cell>
          <cell r="B537" t="str">
            <v>Guatteria</v>
          </cell>
          <cell r="C537" t="str">
            <v>sp</v>
          </cell>
          <cell r="D537" t="str">
            <v>Guatteria sp</v>
          </cell>
          <cell r="F537" t="str">
            <v>ANNONACEAE</v>
          </cell>
          <cell r="G537" t="str">
            <v>Anonillo</v>
          </cell>
          <cell r="H537" t="str">
            <v>HELIOFITO DURABLE</v>
          </cell>
        </row>
        <row r="538">
          <cell r="A538">
            <v>537</v>
          </cell>
          <cell r="B538" t="str">
            <v>Guatteria</v>
          </cell>
          <cell r="C538" t="str">
            <v>tomentosa</v>
          </cell>
          <cell r="D538" t="str">
            <v>Guatteria tomentosa</v>
          </cell>
          <cell r="E538" t="str">
            <v>Rusby</v>
          </cell>
          <cell r="F538" t="str">
            <v>ANNONACEAE</v>
          </cell>
          <cell r="H538" t="str">
            <v>INDETERMINADO</v>
          </cell>
        </row>
        <row r="539">
          <cell r="A539">
            <v>538</v>
          </cell>
          <cell r="B539" t="str">
            <v>Guatteria</v>
          </cell>
          <cell r="C539" t="str">
            <v>tonduzii</v>
          </cell>
          <cell r="D539" t="str">
            <v>Guatteria tonduzii</v>
          </cell>
          <cell r="E539" t="str">
            <v>Diels</v>
          </cell>
          <cell r="F539" t="str">
            <v>ANNONACEAE</v>
          </cell>
          <cell r="G539" t="str">
            <v>Anonillo-Anonillo-Cirricillo</v>
          </cell>
          <cell r="H539" t="str">
            <v>HELIOFITO DURABLE</v>
          </cell>
        </row>
        <row r="540">
          <cell r="A540">
            <v>539</v>
          </cell>
          <cell r="B540" t="str">
            <v>Guazuma</v>
          </cell>
          <cell r="C540" t="str">
            <v>invira</v>
          </cell>
          <cell r="D540" t="str">
            <v>Guazuma invira</v>
          </cell>
          <cell r="E540" t="str">
            <v>(Willd.) G. Don</v>
          </cell>
          <cell r="F540" t="str">
            <v>STERCULIACEAE</v>
          </cell>
          <cell r="G540" t="str">
            <v>Guacimo</v>
          </cell>
          <cell r="H540" t="str">
            <v>INDETERMINADO</v>
          </cell>
        </row>
        <row r="541">
          <cell r="A541">
            <v>540</v>
          </cell>
          <cell r="B541" t="str">
            <v>Guazuma</v>
          </cell>
          <cell r="C541" t="str">
            <v xml:space="preserve">ulmifolia </v>
          </cell>
          <cell r="D541" t="str">
            <v xml:space="preserve">Guazuma ulmifolia </v>
          </cell>
          <cell r="E541" t="str">
            <v>Lamarck</v>
          </cell>
          <cell r="F541" t="str">
            <v>STERCULIACEAE</v>
          </cell>
          <cell r="G541" t="str">
            <v>Guacimo-Capulín-Guácimo-Guácimo 
ardilla-Guácimo blanco</v>
          </cell>
          <cell r="H541" t="str">
            <v>INDETERMINADO</v>
          </cell>
        </row>
        <row r="542">
          <cell r="A542">
            <v>541</v>
          </cell>
          <cell r="B542" t="str">
            <v>Guettarda</v>
          </cell>
          <cell r="C542" t="str">
            <v>crispiflora</v>
          </cell>
          <cell r="D542" t="str">
            <v>Guettarda crispiflora</v>
          </cell>
          <cell r="E542" t="str">
            <v>Vahl</v>
          </cell>
          <cell r="F542" t="str">
            <v>RUBIACEAE</v>
          </cell>
          <cell r="H542" t="str">
            <v>INDETERMINADO</v>
          </cell>
        </row>
        <row r="543">
          <cell r="A543">
            <v>542</v>
          </cell>
          <cell r="B543" t="str">
            <v>Guettarda</v>
          </cell>
          <cell r="C543" t="str">
            <v>foliacea</v>
          </cell>
          <cell r="D543" t="str">
            <v>Guettarda foliacea</v>
          </cell>
          <cell r="F543" t="str">
            <v>RUBIACEAE</v>
          </cell>
          <cell r="H543" t="str">
            <v>INDETERMINADO</v>
          </cell>
        </row>
        <row r="544">
          <cell r="A544">
            <v>543</v>
          </cell>
          <cell r="B544" t="str">
            <v>Guettarda</v>
          </cell>
          <cell r="C544" t="str">
            <v>macrosperma</v>
          </cell>
          <cell r="D544" t="str">
            <v>Guettarda macrosperma</v>
          </cell>
          <cell r="F544" t="str">
            <v>RUBIACEAE</v>
          </cell>
          <cell r="H544" t="str">
            <v>INDETERMINADO</v>
          </cell>
        </row>
        <row r="545">
          <cell r="A545">
            <v>544</v>
          </cell>
          <cell r="B545" t="str">
            <v>Guettarda</v>
          </cell>
          <cell r="C545" t="str">
            <v>poasana</v>
          </cell>
          <cell r="D545" t="str">
            <v>Guettarda poasana</v>
          </cell>
          <cell r="F545" t="str">
            <v>RUBIACEAE</v>
          </cell>
          <cell r="H545" t="str">
            <v>HELIOFITO DURABLE</v>
          </cell>
        </row>
        <row r="546">
          <cell r="A546">
            <v>545</v>
          </cell>
          <cell r="B546" t="str">
            <v>Guettarda</v>
          </cell>
          <cell r="C546" t="str">
            <v>sp</v>
          </cell>
          <cell r="D546" t="str">
            <v>Guettarda sp</v>
          </cell>
          <cell r="F546" t="str">
            <v>RUBIACEAE</v>
          </cell>
          <cell r="H546" t="str">
            <v>HELIOFITO DURABLE</v>
          </cell>
        </row>
        <row r="547">
          <cell r="A547">
            <v>546</v>
          </cell>
          <cell r="B547" t="str">
            <v>Guettarda</v>
          </cell>
          <cell r="C547" t="str">
            <v>turrialbana</v>
          </cell>
          <cell r="D547" t="str">
            <v>Guettarda turrialbana</v>
          </cell>
          <cell r="E547" t="str">
            <v>N. Zamora &amp; Poveda</v>
          </cell>
          <cell r="F547" t="str">
            <v>RUBIACEAE</v>
          </cell>
          <cell r="H547" t="str">
            <v>INDETERMINADO</v>
          </cell>
        </row>
        <row r="548">
          <cell r="A548">
            <v>547</v>
          </cell>
          <cell r="B548" t="str">
            <v>Gustavia</v>
          </cell>
          <cell r="C548" t="str">
            <v>brachycarpa</v>
          </cell>
          <cell r="D548" t="str">
            <v>Gustavia brachycarpa</v>
          </cell>
          <cell r="F548" t="str">
            <v>LECYTHIDACEAE</v>
          </cell>
          <cell r="H548" t="str">
            <v>INDETERMINADO</v>
          </cell>
        </row>
        <row r="549">
          <cell r="A549">
            <v>548</v>
          </cell>
          <cell r="B549" t="str">
            <v>Gymnanthes</v>
          </cell>
          <cell r="C549" t="str">
            <v>riparia</v>
          </cell>
          <cell r="D549" t="str">
            <v>Gymnanthes riparia</v>
          </cell>
          <cell r="E549" t="str">
            <v>(Schltdl.) UNK</v>
          </cell>
          <cell r="F549" t="str">
            <v>EUPHORBIACEAE</v>
          </cell>
          <cell r="H549" t="str">
            <v>INDETERMINADO</v>
          </cell>
        </row>
        <row r="550">
          <cell r="A550">
            <v>549</v>
          </cell>
          <cell r="B550" t="str">
            <v>Hamelia</v>
          </cell>
          <cell r="C550" t="str">
            <v>patens</v>
          </cell>
          <cell r="D550" t="str">
            <v>Hamelia patens</v>
          </cell>
          <cell r="E550" t="str">
            <v>Jacq.</v>
          </cell>
          <cell r="F550" t="str">
            <v>RUBIACEAE</v>
          </cell>
          <cell r="H550" t="str">
            <v>INDETERMINADO</v>
          </cell>
        </row>
        <row r="551">
          <cell r="A551">
            <v>550</v>
          </cell>
          <cell r="B551" t="str">
            <v>Hampea</v>
          </cell>
          <cell r="C551" t="str">
            <v>appendiculata</v>
          </cell>
          <cell r="D551" t="str">
            <v>Hampea appendiculata</v>
          </cell>
          <cell r="E551" t="str">
            <v>(Donn. Sm.) Standl.</v>
          </cell>
          <cell r="F551" t="str">
            <v>MALVACEAE</v>
          </cell>
          <cell r="G551" t="str">
            <v>Burio raton</v>
          </cell>
          <cell r="H551" t="str">
            <v>HELIOFITO EFIMERO</v>
          </cell>
        </row>
        <row r="552">
          <cell r="A552">
            <v>551</v>
          </cell>
          <cell r="B552" t="str">
            <v>Hampea</v>
          </cell>
          <cell r="C552" t="str">
            <v>sp</v>
          </cell>
          <cell r="D552" t="str">
            <v>Hampea sp</v>
          </cell>
          <cell r="F552" t="str">
            <v>MALVACEAE</v>
          </cell>
          <cell r="H552" t="str">
            <v>HELIOFITO EFIMERO</v>
          </cell>
        </row>
        <row r="553">
          <cell r="A553">
            <v>552</v>
          </cell>
          <cell r="B553" t="str">
            <v>Hasseltia</v>
          </cell>
          <cell r="C553" t="str">
            <v>floribunda</v>
          </cell>
          <cell r="D553" t="str">
            <v>Hasseltia floribunda</v>
          </cell>
          <cell r="E553" t="str">
            <v>Kunth</v>
          </cell>
          <cell r="F553" t="str">
            <v>FLACOURTIACEAE</v>
          </cell>
          <cell r="G553" t="str">
            <v>Flaco</v>
          </cell>
          <cell r="H553" t="str">
            <v>HELIOFITO DURABLE</v>
          </cell>
        </row>
        <row r="554">
          <cell r="A554">
            <v>553</v>
          </cell>
          <cell r="B554" t="str">
            <v>Hasseltia</v>
          </cell>
          <cell r="C554" t="str">
            <v>guatemalensis</v>
          </cell>
          <cell r="D554" t="str">
            <v>Hasseltia guatemalensis</v>
          </cell>
          <cell r="E554" t="str">
            <v>Warb.</v>
          </cell>
          <cell r="F554" t="str">
            <v>FLACOURTIACEAE</v>
          </cell>
          <cell r="H554" t="str">
            <v>INDETERMINADO</v>
          </cell>
        </row>
        <row r="555">
          <cell r="A555">
            <v>554</v>
          </cell>
          <cell r="B555" t="str">
            <v>Hasseltia</v>
          </cell>
          <cell r="C555" t="str">
            <v>sp</v>
          </cell>
          <cell r="D555" t="str">
            <v>Hasseltia sp</v>
          </cell>
          <cell r="F555" t="str">
            <v>FLACOURTIACEAE</v>
          </cell>
          <cell r="H555" t="str">
            <v>INDETERMINADO</v>
          </cell>
        </row>
        <row r="556">
          <cell r="A556">
            <v>555</v>
          </cell>
          <cell r="B556" t="str">
            <v>Hedyosmum</v>
          </cell>
          <cell r="C556" t="str">
            <v>bonplandianum</v>
          </cell>
          <cell r="D556" t="str">
            <v>Hedyosmum bonplandianum</v>
          </cell>
          <cell r="E556" t="str">
            <v>Kunth</v>
          </cell>
          <cell r="F556" t="str">
            <v>CHLORANTHACEAE</v>
          </cell>
          <cell r="H556" t="str">
            <v>HELIOFITO EFIMERO</v>
          </cell>
        </row>
        <row r="557">
          <cell r="A557">
            <v>556</v>
          </cell>
          <cell r="B557" t="str">
            <v>Hedyosmum</v>
          </cell>
          <cell r="C557" t="str">
            <v>costaricense</v>
          </cell>
          <cell r="D557" t="str">
            <v>Hedyosmum costaricense</v>
          </cell>
          <cell r="E557" t="str">
            <v>C. E. Wood</v>
          </cell>
          <cell r="F557" t="str">
            <v>CHLORANTHACEAE</v>
          </cell>
          <cell r="H557" t="str">
            <v>HELIOFITO EFIMERO</v>
          </cell>
        </row>
        <row r="558">
          <cell r="A558">
            <v>557</v>
          </cell>
          <cell r="B558" t="str">
            <v>Hedyosmum</v>
          </cell>
          <cell r="C558" t="str">
            <v>scaberrimum</v>
          </cell>
          <cell r="D558" t="str">
            <v>Hedyosmum scaberrimum</v>
          </cell>
          <cell r="E558" t="str">
            <v>Standl.</v>
          </cell>
          <cell r="F558" t="str">
            <v>CHLORANTHACEAE</v>
          </cell>
          <cell r="H558" t="str">
            <v>HELIOFITO EFIMERO</v>
          </cell>
        </row>
        <row r="559">
          <cell r="A559">
            <v>558</v>
          </cell>
          <cell r="B559" t="str">
            <v>Hedyosmum</v>
          </cell>
          <cell r="C559" t="str">
            <v>sp</v>
          </cell>
          <cell r="D559" t="str">
            <v>Hedyosmum sp</v>
          </cell>
          <cell r="F559" t="str">
            <v>CHLORANTHACEAE</v>
          </cell>
          <cell r="H559" t="str">
            <v>HELIOFITO EFIMERO</v>
          </cell>
        </row>
        <row r="560">
          <cell r="A560">
            <v>559</v>
          </cell>
          <cell r="B560" t="str">
            <v>Heisteria</v>
          </cell>
          <cell r="C560" t="str">
            <v>concinna</v>
          </cell>
          <cell r="D560" t="str">
            <v>Heisteria concinna</v>
          </cell>
          <cell r="E560" t="str">
            <v>Standl.</v>
          </cell>
          <cell r="F560" t="str">
            <v>OLACACEAE</v>
          </cell>
          <cell r="H560" t="str">
            <v>HELIOFITO DURABLE</v>
          </cell>
        </row>
        <row r="561">
          <cell r="A561">
            <v>560</v>
          </cell>
          <cell r="B561" t="str">
            <v>Heisteria</v>
          </cell>
          <cell r="C561" t="str">
            <v>cyanocarpa</v>
          </cell>
          <cell r="D561" t="str">
            <v>Heisteria cyanocarpa</v>
          </cell>
          <cell r="F561" t="str">
            <v>OLACACEAE</v>
          </cell>
          <cell r="H561" t="str">
            <v>INDETERMINADO</v>
          </cell>
        </row>
        <row r="562">
          <cell r="A562">
            <v>561</v>
          </cell>
          <cell r="B562" t="str">
            <v>Heisteria</v>
          </cell>
          <cell r="C562" t="str">
            <v>macrophylla</v>
          </cell>
          <cell r="D562" t="str">
            <v>Heisteria macrophylla</v>
          </cell>
          <cell r="F562" t="str">
            <v>OLACACEAE</v>
          </cell>
          <cell r="H562" t="str">
            <v>INDETERMINADO</v>
          </cell>
        </row>
        <row r="563">
          <cell r="A563">
            <v>562</v>
          </cell>
          <cell r="B563" t="str">
            <v>Heisteria</v>
          </cell>
          <cell r="C563" t="str">
            <v>scandens</v>
          </cell>
          <cell r="D563" t="str">
            <v>Heisteria scandens</v>
          </cell>
          <cell r="E563" t="str">
            <v>Ducke</v>
          </cell>
          <cell r="F563" t="str">
            <v>OLACACEAE</v>
          </cell>
          <cell r="H563" t="str">
            <v>INDETERMINADO</v>
          </cell>
        </row>
        <row r="564">
          <cell r="A564">
            <v>563</v>
          </cell>
          <cell r="B564" t="str">
            <v>Heisteria</v>
          </cell>
          <cell r="C564" t="str">
            <v>sp</v>
          </cell>
          <cell r="D564" t="str">
            <v>Heisteria sp</v>
          </cell>
          <cell r="F564" t="str">
            <v>OLACACEAE</v>
          </cell>
          <cell r="H564" t="str">
            <v>INDETERMINADO</v>
          </cell>
        </row>
        <row r="565">
          <cell r="A565">
            <v>564</v>
          </cell>
          <cell r="B565" t="str">
            <v>Heliconia</v>
          </cell>
          <cell r="C565" t="str">
            <v>pogonantha</v>
          </cell>
          <cell r="D565" t="str">
            <v>Heliconia pogonantha</v>
          </cell>
          <cell r="E565" t="str">
            <v>Cufod.</v>
          </cell>
          <cell r="F565" t="str">
            <v>HELICONIACEAE</v>
          </cell>
          <cell r="H565" t="str">
            <v>PIONERA</v>
          </cell>
        </row>
        <row r="566">
          <cell r="A566">
            <v>565</v>
          </cell>
          <cell r="B566" t="str">
            <v>Helicostylis</v>
          </cell>
          <cell r="C566" t="str">
            <v>tovarensis</v>
          </cell>
          <cell r="D566" t="str">
            <v>Helicostylis tovarensis</v>
          </cell>
          <cell r="E566" t="str">
            <v>(UNK &amp; H. Karst.) C. C. Berg</v>
          </cell>
          <cell r="F566" t="str">
            <v>MORACEAE</v>
          </cell>
          <cell r="H566" t="str">
            <v>ESCIOFITO</v>
          </cell>
        </row>
        <row r="567">
          <cell r="A567">
            <v>566</v>
          </cell>
          <cell r="B567" t="str">
            <v>Heliocarpus</v>
          </cell>
          <cell r="C567" t="str">
            <v>appendiculatus</v>
          </cell>
          <cell r="D567" t="str">
            <v>Heliocarpus appendiculatus</v>
          </cell>
          <cell r="E567" t="str">
            <v>Turcz.</v>
          </cell>
          <cell r="F567" t="str">
            <v>TILIACEAE</v>
          </cell>
          <cell r="G567" t="str">
            <v>Burio-Buría-Burillo-Burío patón-Buriogre-G?ii+krá 
(Brunka)-Rú? ura+gró (Térraba) Stsa (Bribrí)-Tsa-ri (Cabécar)</v>
          </cell>
          <cell r="H567" t="str">
            <v>HELIOFITO EFIMERO</v>
          </cell>
        </row>
        <row r="568">
          <cell r="A568">
            <v>567</v>
          </cell>
          <cell r="B568" t="str">
            <v>Heliocarpus</v>
          </cell>
          <cell r="C568" t="str">
            <v>sp</v>
          </cell>
          <cell r="D568" t="str">
            <v>Heliocarpus sp</v>
          </cell>
          <cell r="F568" t="str">
            <v>TILIACEAE</v>
          </cell>
          <cell r="H568" t="str">
            <v>HELIOFITO EFIMERO</v>
          </cell>
        </row>
        <row r="569">
          <cell r="A569">
            <v>568</v>
          </cell>
          <cell r="B569" t="str">
            <v>Henriettea</v>
          </cell>
          <cell r="C569" t="str">
            <v>fascicularis</v>
          </cell>
          <cell r="D569" t="str">
            <v>Henriettea fascicularis</v>
          </cell>
          <cell r="F569" t="str">
            <v>MELASTOMATACEAE</v>
          </cell>
          <cell r="H569" t="str">
            <v>INDETERMINADO</v>
          </cell>
        </row>
        <row r="570">
          <cell r="A570">
            <v>569</v>
          </cell>
          <cell r="B570" t="str">
            <v>Henriettea</v>
          </cell>
          <cell r="C570" t="str">
            <v>odorata</v>
          </cell>
          <cell r="D570" t="str">
            <v>Henriettea odorata</v>
          </cell>
          <cell r="E570" t="str">
            <v>(Markgr.) Almeda</v>
          </cell>
          <cell r="F570" t="str">
            <v>MELASTOMATACEAE</v>
          </cell>
          <cell r="H570" t="str">
            <v>HELIOFITO DURABLE</v>
          </cell>
        </row>
        <row r="571">
          <cell r="A571">
            <v>570</v>
          </cell>
          <cell r="B571" t="str">
            <v>Henriettea</v>
          </cell>
          <cell r="C571" t="str">
            <v>panamensis</v>
          </cell>
          <cell r="D571" t="str">
            <v>Henriettea panamensis</v>
          </cell>
          <cell r="F571" t="str">
            <v>MELASTOMATACEAE</v>
          </cell>
          <cell r="H571" t="str">
            <v>INDETERMINADO</v>
          </cell>
        </row>
        <row r="572">
          <cell r="A572">
            <v>571</v>
          </cell>
          <cell r="B572" t="str">
            <v>Henriettea</v>
          </cell>
          <cell r="C572" t="str">
            <v>sp</v>
          </cell>
          <cell r="D572" t="str">
            <v>Henriettea sp</v>
          </cell>
          <cell r="F572" t="str">
            <v>MELASTOMATACEAE</v>
          </cell>
          <cell r="H572" t="str">
            <v>INDETERMINADO</v>
          </cell>
        </row>
        <row r="573">
          <cell r="A573">
            <v>572</v>
          </cell>
          <cell r="B573" t="str">
            <v>Henriettea</v>
          </cell>
          <cell r="C573" t="str">
            <v>succosa</v>
          </cell>
          <cell r="D573" t="str">
            <v>Henriettea succosa</v>
          </cell>
          <cell r="E573" t="str">
            <v>(Aubl.) DC.</v>
          </cell>
          <cell r="F573" t="str">
            <v>MELASTOMATACEAE</v>
          </cell>
          <cell r="H573" t="str">
            <v>INDETERMINADO</v>
          </cell>
        </row>
        <row r="574">
          <cell r="A574">
            <v>573</v>
          </cell>
          <cell r="B574" t="str">
            <v>Henriettea</v>
          </cell>
          <cell r="C574" t="str">
            <v>tuberculosa</v>
          </cell>
          <cell r="D574" t="str">
            <v>Henriettea tuberculosa</v>
          </cell>
          <cell r="E574" t="str">
            <v>(Donn. Sm.) L. O. Williams</v>
          </cell>
          <cell r="F574" t="str">
            <v>MELASTOMATACEAE</v>
          </cell>
          <cell r="H574" t="str">
            <v>HELIOFITO DURABLE</v>
          </cell>
        </row>
        <row r="575">
          <cell r="A575">
            <v>574</v>
          </cell>
          <cell r="B575" t="str">
            <v>Hernandia</v>
          </cell>
          <cell r="C575" t="str">
            <v>didymantha</v>
          </cell>
          <cell r="D575" t="str">
            <v>Hernandia didymantha</v>
          </cell>
          <cell r="E575" t="str">
            <v>Donn. Sm.</v>
          </cell>
          <cell r="F575" t="str">
            <v>HERNANDIACEAE</v>
          </cell>
          <cell r="G575" t="str">
            <v>Zopilote-Laurel-Mastate-Mondongo
-Muñeco-Zoncho-Zopilote</v>
          </cell>
          <cell r="H575" t="str">
            <v>HELIOFITO DURABLE</v>
          </cell>
        </row>
        <row r="576">
          <cell r="A576">
            <v>575</v>
          </cell>
          <cell r="B576" t="str">
            <v>Hernandia</v>
          </cell>
          <cell r="C576" t="str">
            <v>stenura</v>
          </cell>
          <cell r="D576" t="str">
            <v>Hernandia stenura</v>
          </cell>
          <cell r="E576" t="str">
            <v>Standl.</v>
          </cell>
          <cell r="F576" t="str">
            <v>HERNANDIACEAE</v>
          </cell>
          <cell r="G576" t="str">
            <v>Zopilote-Chayotillo-Muñeco</v>
          </cell>
          <cell r="H576" t="str">
            <v>HELIOFITO DURABLE</v>
          </cell>
        </row>
        <row r="577">
          <cell r="A577">
            <v>576</v>
          </cell>
          <cell r="B577" t="str">
            <v>Herrania</v>
          </cell>
          <cell r="C577" t="str">
            <v>purpurea</v>
          </cell>
          <cell r="D577" t="str">
            <v>Herrania purpurea</v>
          </cell>
          <cell r="F577" t="str">
            <v>STERCULIACEAE</v>
          </cell>
          <cell r="G577" t="str">
            <v>Cacao de mico</v>
          </cell>
          <cell r="H577" t="str">
            <v>INDETERMINADO</v>
          </cell>
        </row>
        <row r="578">
          <cell r="A578">
            <v>577</v>
          </cell>
          <cell r="B578" t="str">
            <v>Heteropterys</v>
          </cell>
          <cell r="C578" t="str">
            <v>macrostachya</v>
          </cell>
          <cell r="D578" t="str">
            <v>Heteropterys macrostachya</v>
          </cell>
          <cell r="E578" t="str">
            <v>A. Juss.</v>
          </cell>
          <cell r="F578" t="str">
            <v>MALPIGHIACEAE</v>
          </cell>
          <cell r="H578" t="str">
            <v>INDETERMINADO</v>
          </cell>
        </row>
        <row r="579">
          <cell r="A579">
            <v>578</v>
          </cell>
          <cell r="B579" t="str">
            <v>Hevea</v>
          </cell>
          <cell r="C579" t="str">
            <v>brasiliensis</v>
          </cell>
          <cell r="D579" t="str">
            <v>Hevea brasiliensis</v>
          </cell>
          <cell r="E579" t="str">
            <v>Mull. Arg.</v>
          </cell>
          <cell r="F579" t="str">
            <v>EUPHORBIACEAE</v>
          </cell>
          <cell r="H579" t="str">
            <v>INDETERMINADO</v>
          </cell>
        </row>
        <row r="580">
          <cell r="A580">
            <v>579</v>
          </cell>
          <cell r="B580" t="str">
            <v>Hibiscus</v>
          </cell>
          <cell r="C580" t="str">
            <v>pernambucensis</v>
          </cell>
          <cell r="D580" t="str">
            <v>Hibiscus pernambucensis</v>
          </cell>
          <cell r="F580" t="str">
            <v>MALVACEAE</v>
          </cell>
          <cell r="G580" t="str">
            <v>Majagua</v>
          </cell>
          <cell r="H580" t="str">
            <v>INDETERMINADO</v>
          </cell>
        </row>
        <row r="581">
          <cell r="A581">
            <v>580</v>
          </cell>
          <cell r="B581" t="str">
            <v>Hippotis</v>
          </cell>
          <cell r="C581" t="str">
            <v>albiflora</v>
          </cell>
          <cell r="D581" t="str">
            <v>Hippotis albiflora</v>
          </cell>
          <cell r="E581" t="str">
            <v>H. Karst.</v>
          </cell>
          <cell r="F581" t="str">
            <v>RUBIACEAE</v>
          </cell>
          <cell r="G581" t="str">
            <v>Cafecillo</v>
          </cell>
          <cell r="H581" t="str">
            <v>HELIOFITO DURABLE</v>
          </cell>
        </row>
        <row r="582">
          <cell r="A582">
            <v>581</v>
          </cell>
          <cell r="B582" t="str">
            <v>Hippotis</v>
          </cell>
          <cell r="C582" t="str">
            <v>panamensis</v>
          </cell>
          <cell r="D582" t="str">
            <v>Hippotis panamensis</v>
          </cell>
          <cell r="F582" t="str">
            <v>RUBIACEAE</v>
          </cell>
          <cell r="G582" t="str">
            <v>Cafecillo</v>
          </cell>
          <cell r="H582" t="str">
            <v>HELIOFITO DURABLE</v>
          </cell>
        </row>
        <row r="583">
          <cell r="A583">
            <v>582</v>
          </cell>
          <cell r="B583" t="str">
            <v>Hirtella</v>
          </cell>
          <cell r="C583" t="str">
            <v>americana</v>
          </cell>
          <cell r="D583" t="str">
            <v>Hirtella americana</v>
          </cell>
          <cell r="E583" t="str">
            <v>L.</v>
          </cell>
          <cell r="F583" t="str">
            <v>CHRYSOBALANACEAE</v>
          </cell>
          <cell r="H583" t="str">
            <v>ESCIOFITO</v>
          </cell>
        </row>
        <row r="584">
          <cell r="A584">
            <v>583</v>
          </cell>
          <cell r="B584" t="str">
            <v>Hirtella</v>
          </cell>
          <cell r="C584" t="str">
            <v>guatemalensis</v>
          </cell>
          <cell r="D584" t="str">
            <v>Hirtella guatemalensis</v>
          </cell>
          <cell r="E584" t="str">
            <v>Standl.</v>
          </cell>
          <cell r="F584" t="str">
            <v>CHRYSOBALANACEAE</v>
          </cell>
          <cell r="H584" t="str">
            <v>INDETERMINADO</v>
          </cell>
        </row>
        <row r="585">
          <cell r="A585">
            <v>584</v>
          </cell>
          <cell r="B585" t="str">
            <v>Hirtella</v>
          </cell>
          <cell r="C585" t="str">
            <v>lemsii</v>
          </cell>
          <cell r="D585" t="str">
            <v>Hirtella lemsii</v>
          </cell>
          <cell r="E585" t="str">
            <v>L.O. Williams &amp; Prance</v>
          </cell>
          <cell r="F585" t="str">
            <v>CHRYSOBALANACEAE</v>
          </cell>
          <cell r="H585" t="str">
            <v>INDETERMINADO</v>
          </cell>
        </row>
        <row r="586">
          <cell r="A586">
            <v>585</v>
          </cell>
          <cell r="B586" t="str">
            <v>Hirtella</v>
          </cell>
          <cell r="C586" t="str">
            <v>media</v>
          </cell>
          <cell r="D586" t="str">
            <v>Hirtella media</v>
          </cell>
          <cell r="E586" t="str">
            <v>Standl.</v>
          </cell>
          <cell r="F586" t="str">
            <v>CHRYSOBALANACEAE</v>
          </cell>
          <cell r="H586" t="str">
            <v>INDETERMINADO</v>
          </cell>
        </row>
        <row r="587">
          <cell r="A587">
            <v>586</v>
          </cell>
          <cell r="B587" t="str">
            <v>Hirtella</v>
          </cell>
          <cell r="C587" t="str">
            <v>racemosa</v>
          </cell>
          <cell r="D587" t="str">
            <v>Hirtella racemosa</v>
          </cell>
          <cell r="F587" t="str">
            <v>CHRYSOBALANACEAE</v>
          </cell>
          <cell r="H587" t="str">
            <v>INDETERMINADO</v>
          </cell>
        </row>
        <row r="588">
          <cell r="A588">
            <v>587</v>
          </cell>
          <cell r="B588" t="str">
            <v>Hirtella</v>
          </cell>
          <cell r="C588" t="str">
            <v>sp</v>
          </cell>
          <cell r="D588" t="str">
            <v>Hirtella sp</v>
          </cell>
          <cell r="F588" t="str">
            <v>CHRYSOBALANACEAE</v>
          </cell>
          <cell r="H588" t="str">
            <v>INDETERMINADO</v>
          </cell>
        </row>
        <row r="589">
          <cell r="A589">
            <v>588</v>
          </cell>
          <cell r="B589" t="str">
            <v>Hirtella</v>
          </cell>
          <cell r="C589" t="str">
            <v>triandra</v>
          </cell>
          <cell r="D589" t="str">
            <v>Hirtella triandra</v>
          </cell>
          <cell r="E589" t="str">
            <v>Sw.</v>
          </cell>
          <cell r="F589" t="str">
            <v>CHRYSOBALANACEAE</v>
          </cell>
          <cell r="G589" t="str">
            <v>Chicharrón-Sudor de buey</v>
          </cell>
          <cell r="H589" t="str">
            <v>ESCIOFITO</v>
          </cell>
        </row>
        <row r="590">
          <cell r="A590">
            <v>589</v>
          </cell>
          <cell r="B590" t="str">
            <v>Hirtella</v>
          </cell>
          <cell r="C590" t="str">
            <v>tubiflora</v>
          </cell>
          <cell r="D590" t="str">
            <v>Hirtella tubiflora</v>
          </cell>
          <cell r="E590" t="str">
            <v>Cuatrec.</v>
          </cell>
          <cell r="F590" t="str">
            <v>CHRYSOBALANACEAE</v>
          </cell>
          <cell r="H590" t="str">
            <v>INDETERMINADO</v>
          </cell>
        </row>
        <row r="591">
          <cell r="A591">
            <v>590</v>
          </cell>
          <cell r="B591" t="str">
            <v>Homalium</v>
          </cell>
          <cell r="C591" t="str">
            <v>racemosum</v>
          </cell>
          <cell r="D591" t="str">
            <v>Homalium racemosum</v>
          </cell>
          <cell r="F591" t="str">
            <v>FLACOURTIACEAE</v>
          </cell>
          <cell r="G591" t="str">
            <v>Espino blanco</v>
          </cell>
          <cell r="H591" t="str">
            <v>ESCIOFITO</v>
          </cell>
        </row>
        <row r="592">
          <cell r="A592">
            <v>591</v>
          </cell>
          <cell r="B592" t="str">
            <v>Humiriastrum</v>
          </cell>
          <cell r="C592" t="str">
            <v>diguense</v>
          </cell>
          <cell r="D592" t="str">
            <v>Humiriastrum diguense</v>
          </cell>
          <cell r="E592" t="str">
            <v>Cuatrec.</v>
          </cell>
          <cell r="F592" t="str">
            <v>HUMIRIACEAE</v>
          </cell>
          <cell r="G592" t="str">
            <v>Lorito-Campano-Campano blanco-Chiricano-Chiricano
alegre-Chiricano triste-Loro-Níspero-Níspero lorito</v>
          </cell>
          <cell r="H592" t="str">
            <v>HELIOFITO DURABLE</v>
          </cell>
        </row>
        <row r="593">
          <cell r="A593">
            <v>592</v>
          </cell>
          <cell r="B593" t="str">
            <v>Hydrangea</v>
          </cell>
          <cell r="C593" t="str">
            <v>peruviana</v>
          </cell>
          <cell r="D593" t="str">
            <v>Hydrangea peruviana</v>
          </cell>
          <cell r="E593" t="str">
            <v>Moric.</v>
          </cell>
          <cell r="F593" t="str">
            <v>HYDRANGEACEAE</v>
          </cell>
          <cell r="H593" t="str">
            <v>INDETERMINADO</v>
          </cell>
        </row>
        <row r="594">
          <cell r="A594">
            <v>593</v>
          </cell>
          <cell r="B594" t="str">
            <v>Hyeronima</v>
          </cell>
          <cell r="C594" t="str">
            <v>alchorneoides</v>
          </cell>
          <cell r="D594" t="str">
            <v>Hyeronima alchorneoides</v>
          </cell>
          <cell r="E594" t="str">
            <v>Allemao</v>
          </cell>
          <cell r="F594" t="str">
            <v>EUPHORBIACEAE</v>
          </cell>
          <cell r="G594" t="str">
            <v>Pilon-Zapatero</v>
          </cell>
          <cell r="H594" t="str">
            <v>HELIOFITO DURABLE</v>
          </cell>
        </row>
        <row r="595">
          <cell r="A595">
            <v>594</v>
          </cell>
          <cell r="B595" t="str">
            <v>Hyeronima</v>
          </cell>
          <cell r="C595" t="str">
            <v>oblonga</v>
          </cell>
          <cell r="D595" t="str">
            <v>Hyeronima oblonga</v>
          </cell>
          <cell r="E595" t="str">
            <v>(Tul.) Mull. Arg.</v>
          </cell>
          <cell r="F595" t="str">
            <v>EUPHORBIACEAE</v>
          </cell>
          <cell r="G595" t="str">
            <v>Pilon</v>
          </cell>
          <cell r="H595" t="str">
            <v>HELIOFITO DURABLE</v>
          </cell>
        </row>
        <row r="596">
          <cell r="A596">
            <v>595</v>
          </cell>
          <cell r="B596" t="str">
            <v>Hyeronima</v>
          </cell>
          <cell r="C596" t="str">
            <v>sp</v>
          </cell>
          <cell r="D596" t="str">
            <v>Hyeronima sp</v>
          </cell>
          <cell r="F596" t="str">
            <v>EUPHORBIACEAE</v>
          </cell>
          <cell r="H596" t="str">
            <v>HELIOFITO DURABLE</v>
          </cell>
        </row>
        <row r="597">
          <cell r="A597">
            <v>596</v>
          </cell>
          <cell r="B597" t="str">
            <v>Hymenaea</v>
          </cell>
          <cell r="C597" t="str">
            <v>courbaril</v>
          </cell>
          <cell r="D597" t="str">
            <v>Hymenaea courbaril</v>
          </cell>
          <cell r="F597" t="str">
            <v>FABACEAE/CAES.</v>
          </cell>
          <cell r="G597" t="str">
            <v>Guapinol-Algarrobo-Cuapinol-Nancitón-Ok ól,Surix+krá 
(Brunka)-T?i-t?i-ña-ú (Cabécar)-T?má (Térraba)</v>
          </cell>
          <cell r="H597" t="str">
            <v>INDETERMINADO</v>
          </cell>
        </row>
        <row r="598">
          <cell r="A598">
            <v>597</v>
          </cell>
          <cell r="B598" t="str">
            <v>Hymenolobium</v>
          </cell>
          <cell r="C598" t="str">
            <v>mesoamericanum</v>
          </cell>
          <cell r="D598" t="str">
            <v>Hymenolobium mesoamericanum</v>
          </cell>
          <cell r="E598" t="str">
            <v>H.C. Lima</v>
          </cell>
          <cell r="F598" t="str">
            <v>FABACEAE/PAP.</v>
          </cell>
          <cell r="G598" t="str">
            <v>Cola de pavo</v>
          </cell>
          <cell r="H598" t="str">
            <v>HELIOFITO DURABLE</v>
          </cell>
        </row>
        <row r="599">
          <cell r="A599">
            <v>598</v>
          </cell>
          <cell r="B599" t="str">
            <v>Hyperbaena</v>
          </cell>
          <cell r="C599" t="str">
            <v>leptobotryosa</v>
          </cell>
          <cell r="D599" t="str">
            <v>Hyperbaena leptobotryosa</v>
          </cell>
          <cell r="F599" t="str">
            <v>MENISPERMACEAE</v>
          </cell>
          <cell r="H599" t="str">
            <v>INDETERMINADO</v>
          </cell>
        </row>
        <row r="600">
          <cell r="A600">
            <v>599</v>
          </cell>
          <cell r="B600" t="str">
            <v>Ilex</v>
          </cell>
          <cell r="C600" t="str">
            <v>lamprophylla</v>
          </cell>
          <cell r="D600" t="str">
            <v>Ilex lamprophylla</v>
          </cell>
          <cell r="E600" t="str">
            <v>Standl.</v>
          </cell>
          <cell r="F600" t="str">
            <v>AQUIFOLIACEAE</v>
          </cell>
          <cell r="H600" t="str">
            <v>HELIOFITO DURABLE</v>
          </cell>
        </row>
        <row r="601">
          <cell r="A601">
            <v>600</v>
          </cell>
          <cell r="B601" t="str">
            <v>Ilex</v>
          </cell>
          <cell r="C601" t="str">
            <v>skutchii</v>
          </cell>
          <cell r="D601" t="str">
            <v>Ilex skutchii</v>
          </cell>
          <cell r="E601" t="str">
            <v>Edwin ex T. R. Dudley &amp; W.J. Hahn</v>
          </cell>
          <cell r="F601" t="str">
            <v>AQUIFOLIACEAE</v>
          </cell>
          <cell r="G601" t="str">
            <v>Campano blanco-Campano blanco-
Danto-Plomillo-Siete cueros</v>
          </cell>
          <cell r="H601" t="str">
            <v>ESCIOFITO</v>
          </cell>
        </row>
        <row r="602">
          <cell r="A602">
            <v>601</v>
          </cell>
          <cell r="B602" t="str">
            <v>Ilex</v>
          </cell>
          <cell r="C602" t="str">
            <v xml:space="preserve">vulcanicola </v>
          </cell>
          <cell r="D602" t="str">
            <v xml:space="preserve">Ilex vulcanicola </v>
          </cell>
          <cell r="E602" t="str">
            <v>Standl</v>
          </cell>
          <cell r="F602" t="str">
            <v>AQUIFOLIACEAE</v>
          </cell>
          <cell r="H602" t="str">
            <v>ESCIOFITO</v>
          </cell>
        </row>
        <row r="603">
          <cell r="A603">
            <v>602</v>
          </cell>
          <cell r="B603" t="str">
            <v>Ilex</v>
          </cell>
          <cell r="C603" t="str">
            <v>sp</v>
          </cell>
          <cell r="D603" t="str">
            <v>Ilex sp</v>
          </cell>
          <cell r="F603" t="str">
            <v>AQUIFOLIACEAE</v>
          </cell>
          <cell r="H603" t="str">
            <v>INDETERMINADO</v>
          </cell>
        </row>
        <row r="604">
          <cell r="A604">
            <v>603</v>
          </cell>
          <cell r="B604" t="str">
            <v>Inga</v>
          </cell>
          <cell r="C604" t="str">
            <v>acuminata</v>
          </cell>
          <cell r="D604" t="str">
            <v>Inga acuminata</v>
          </cell>
          <cell r="E604" t="str">
            <v>Benth.</v>
          </cell>
          <cell r="F604" t="str">
            <v>FABACEAE/MIM.</v>
          </cell>
          <cell r="G604" t="str">
            <v>Guaba</v>
          </cell>
          <cell r="H604" t="str">
            <v>HELIOFITO DURABLE</v>
          </cell>
        </row>
        <row r="605">
          <cell r="A605">
            <v>604</v>
          </cell>
          <cell r="B605" t="str">
            <v>Inga</v>
          </cell>
          <cell r="C605" t="str">
            <v>aff. capitata</v>
          </cell>
          <cell r="D605" t="str">
            <v>Inga aff. capitata</v>
          </cell>
          <cell r="E605" t="str">
            <v>Desv.</v>
          </cell>
          <cell r="F605" t="str">
            <v>FABACEAE/MIM.</v>
          </cell>
          <cell r="H605" t="str">
            <v>INDETERMINADO</v>
          </cell>
        </row>
        <row r="606">
          <cell r="A606">
            <v>605</v>
          </cell>
          <cell r="B606" t="str">
            <v>Inga</v>
          </cell>
          <cell r="C606" t="str">
            <v>aff. jinicuil</v>
          </cell>
          <cell r="D606" t="str">
            <v>Inga aff. jinicuil</v>
          </cell>
          <cell r="E606" t="str">
            <v>G. Don</v>
          </cell>
          <cell r="F606" t="str">
            <v>FABACEAE/MIM.</v>
          </cell>
          <cell r="H606" t="str">
            <v>INDETERMINADO</v>
          </cell>
        </row>
        <row r="607">
          <cell r="A607">
            <v>606</v>
          </cell>
          <cell r="B607" t="str">
            <v>Inga</v>
          </cell>
          <cell r="C607" t="str">
            <v>alba</v>
          </cell>
          <cell r="D607" t="str">
            <v>Inga alba</v>
          </cell>
          <cell r="E607" t="str">
            <v>(Sw.) Willd.</v>
          </cell>
          <cell r="F607" t="str">
            <v>FABACEAE/MIM.</v>
          </cell>
          <cell r="G607" t="str">
            <v>Guabo ron ron-Guabo colorado-Guaba
-Guaba colorada-Guaba ronron-Guabo</v>
          </cell>
          <cell r="H607" t="str">
            <v>HELIOFITO DURABLE</v>
          </cell>
        </row>
        <row r="608">
          <cell r="A608">
            <v>607</v>
          </cell>
          <cell r="B608" t="str">
            <v>Inga</v>
          </cell>
          <cell r="C608" t="str">
            <v>allenii</v>
          </cell>
          <cell r="D608" t="str">
            <v>Inga allenii</v>
          </cell>
          <cell r="E608" t="str">
            <v>Jorge León</v>
          </cell>
          <cell r="F608" t="str">
            <v>FABACEAE/MIM.</v>
          </cell>
          <cell r="H608" t="str">
            <v>HELIOFITO DURABLE</v>
          </cell>
        </row>
        <row r="609">
          <cell r="A609">
            <v>608</v>
          </cell>
          <cell r="B609" t="str">
            <v>Inga</v>
          </cell>
          <cell r="C609" t="str">
            <v>barbourii</v>
          </cell>
          <cell r="D609" t="str">
            <v>Inga barbourii</v>
          </cell>
          <cell r="E609" t="str">
            <v>Standl.</v>
          </cell>
          <cell r="F609" t="str">
            <v>FABACEAE/MIM.</v>
          </cell>
          <cell r="H609" t="str">
            <v>INDETERMINADO</v>
          </cell>
        </row>
        <row r="610">
          <cell r="A610">
            <v>609</v>
          </cell>
          <cell r="B610" t="str">
            <v>Inga</v>
          </cell>
          <cell r="C610" t="str">
            <v>callicarpa</v>
          </cell>
          <cell r="D610" t="str">
            <v>Inga callicarpa</v>
          </cell>
          <cell r="F610" t="str">
            <v>FABACEAE/MIM.</v>
          </cell>
          <cell r="H610" t="str">
            <v>INDETERMINADO</v>
          </cell>
        </row>
        <row r="611">
          <cell r="A611">
            <v>610</v>
          </cell>
          <cell r="B611" t="str">
            <v>Inga</v>
          </cell>
          <cell r="C611" t="str">
            <v>chocoensis</v>
          </cell>
          <cell r="D611" t="str">
            <v>Inga chocoensis</v>
          </cell>
          <cell r="E611" t="str">
            <v>Killip ex T. S. Elias</v>
          </cell>
          <cell r="F611" t="str">
            <v>FABACEAE/MIM.</v>
          </cell>
          <cell r="G611" t="str">
            <v>Guaba</v>
          </cell>
          <cell r="H611" t="str">
            <v>HELIOFITO DURABLE</v>
          </cell>
        </row>
        <row r="612">
          <cell r="A612">
            <v>611</v>
          </cell>
          <cell r="B612" t="str">
            <v>Inga</v>
          </cell>
          <cell r="C612" t="str">
            <v>ciliata</v>
          </cell>
          <cell r="D612" t="str">
            <v>Inga ciliata</v>
          </cell>
          <cell r="E612" t="str">
            <v>C. Presl</v>
          </cell>
          <cell r="F612" t="str">
            <v>FABACEAE/MIM.</v>
          </cell>
          <cell r="H612" t="str">
            <v>INDETERMINADO</v>
          </cell>
        </row>
        <row r="613">
          <cell r="A613">
            <v>612</v>
          </cell>
          <cell r="B613" t="str">
            <v>Inga</v>
          </cell>
          <cell r="C613" t="str">
            <v>cocleensis</v>
          </cell>
          <cell r="D613" t="str">
            <v>Inga cocleensis</v>
          </cell>
          <cell r="E613" t="str">
            <v>Pittier</v>
          </cell>
          <cell r="F613" t="str">
            <v>FABACEAE/MIM.</v>
          </cell>
          <cell r="H613" t="str">
            <v>HELIOFITO DURABLE</v>
          </cell>
        </row>
        <row r="614">
          <cell r="A614">
            <v>613</v>
          </cell>
          <cell r="B614" t="str">
            <v>Inga</v>
          </cell>
          <cell r="C614" t="str">
            <v>coprocarpa</v>
          </cell>
          <cell r="D614" t="str">
            <v>Inga coprocarpa</v>
          </cell>
          <cell r="E614" t="str">
            <v>N. Zamora &amp; Poveda</v>
          </cell>
          <cell r="F614" t="str">
            <v>FABACEAE/MIM.</v>
          </cell>
          <cell r="H614" t="str">
            <v>HELIOFITO DURABLE</v>
          </cell>
        </row>
        <row r="615">
          <cell r="A615">
            <v>614</v>
          </cell>
          <cell r="B615" t="str">
            <v>Inga</v>
          </cell>
          <cell r="C615" t="str">
            <v>coruscans</v>
          </cell>
          <cell r="D615" t="str">
            <v>Inga coruscans</v>
          </cell>
          <cell r="F615" t="str">
            <v>FABACEAE/MIM.</v>
          </cell>
          <cell r="G615" t="str">
            <v>Guaba-Guaba blanca-Guaba peluda-Guabo-Guabo
colorado-Guabo ron ron-Gaba colorada</v>
          </cell>
          <cell r="H615" t="str">
            <v>INDETERMINADO</v>
          </cell>
        </row>
        <row r="616">
          <cell r="A616">
            <v>615</v>
          </cell>
          <cell r="B616" t="str">
            <v>Inga</v>
          </cell>
          <cell r="C616" t="str">
            <v>densiflora</v>
          </cell>
          <cell r="D616" t="str">
            <v>Inga densiflora</v>
          </cell>
          <cell r="E616" t="str">
            <v>Benth.</v>
          </cell>
          <cell r="F616" t="str">
            <v>FABACEAE/MIM.</v>
          </cell>
          <cell r="G616" t="str">
            <v>Guaba-Caite-Guaba-Guaba caite-Guaba de Caite
-Guaba salada-Guabillo-Guabo-Guabo salado</v>
          </cell>
          <cell r="H616" t="str">
            <v>HELIOFITO DURABLE</v>
          </cell>
        </row>
        <row r="617">
          <cell r="A617">
            <v>616</v>
          </cell>
          <cell r="B617" t="str">
            <v>Inga</v>
          </cell>
          <cell r="C617" t="str">
            <v>edulis</v>
          </cell>
          <cell r="D617" t="str">
            <v>Inga edulis</v>
          </cell>
          <cell r="E617" t="str">
            <v>Mart</v>
          </cell>
          <cell r="F617" t="str">
            <v>FABACEAE/MIM.</v>
          </cell>
          <cell r="G617" t="str">
            <v>Guaba-Ataña (Bribrí)-Cuajiniquil-Guaba-Guaba 
chilillo-Guaba de indio-Guaba mecate-Guabo-Guabo mecate</v>
          </cell>
          <cell r="H617" t="str">
            <v>HELIOFITO DURABLE</v>
          </cell>
        </row>
        <row r="618">
          <cell r="A618">
            <v>617</v>
          </cell>
          <cell r="B618" t="str">
            <v>Inga</v>
          </cell>
          <cell r="C618" t="str">
            <v>exalata</v>
          </cell>
          <cell r="D618" t="str">
            <v>Inga exalata</v>
          </cell>
          <cell r="E618" t="str">
            <v>T. S. Elias</v>
          </cell>
          <cell r="F618" t="str">
            <v>FABACEAE/MIM.</v>
          </cell>
          <cell r="H618" t="str">
            <v>INDETERMINADO</v>
          </cell>
        </row>
        <row r="619">
          <cell r="A619">
            <v>618</v>
          </cell>
          <cell r="B619" t="str">
            <v>Inga</v>
          </cell>
          <cell r="C619" t="str">
            <v>goldmanii</v>
          </cell>
          <cell r="D619" t="str">
            <v>Inga goldmanii</v>
          </cell>
          <cell r="E619" t="str">
            <v>Pittier</v>
          </cell>
          <cell r="F619" t="str">
            <v>FABACEAE/MIM.</v>
          </cell>
          <cell r="G619" t="str">
            <v>Guaba-Guaba amarilla-Guaba peluda-Guabo</v>
          </cell>
          <cell r="H619" t="str">
            <v>INDETERMINADO</v>
          </cell>
        </row>
        <row r="620">
          <cell r="A620">
            <v>619</v>
          </cell>
          <cell r="B620" t="str">
            <v>Inga</v>
          </cell>
          <cell r="C620" t="str">
            <v>heterophylla</v>
          </cell>
          <cell r="D620" t="str">
            <v>Inga heterophylla</v>
          </cell>
          <cell r="F620" t="str">
            <v>FABACEAE/MIM.</v>
          </cell>
          <cell r="H620" t="str">
            <v>INDETERMINADO</v>
          </cell>
        </row>
        <row r="621">
          <cell r="A621">
            <v>620</v>
          </cell>
          <cell r="B621" t="str">
            <v>Inga</v>
          </cell>
          <cell r="C621" t="str">
            <v>jefensis</v>
          </cell>
          <cell r="D621" t="str">
            <v>Inga jefensis</v>
          </cell>
          <cell r="E621" t="str">
            <v>Liesner &amp; D"Arcy</v>
          </cell>
          <cell r="F621" t="str">
            <v>FABACEAE/MIM.</v>
          </cell>
          <cell r="G621" t="str">
            <v>Guaba</v>
          </cell>
          <cell r="H621" t="str">
            <v>HELIOFITO DURABLE</v>
          </cell>
        </row>
        <row r="622">
          <cell r="A622">
            <v>621</v>
          </cell>
          <cell r="B622" t="str">
            <v>Inga</v>
          </cell>
          <cell r="C622" t="str">
            <v>jimenezii</v>
          </cell>
          <cell r="D622" t="str">
            <v>Inga jimenezii</v>
          </cell>
          <cell r="F622" t="str">
            <v>FABACEAE/MIM.</v>
          </cell>
          <cell r="H622" t="str">
            <v>INDETERMINADO</v>
          </cell>
        </row>
        <row r="623">
          <cell r="A623">
            <v>622</v>
          </cell>
          <cell r="B623" t="str">
            <v>Inga</v>
          </cell>
          <cell r="C623" t="str">
            <v>jinicuil</v>
          </cell>
          <cell r="D623" t="str">
            <v>Inga jinicuil</v>
          </cell>
          <cell r="E623" t="str">
            <v>G. Don</v>
          </cell>
          <cell r="F623" t="str">
            <v>FABACEAE/MIM.</v>
          </cell>
          <cell r="G623" t="str">
            <v>Guaba</v>
          </cell>
          <cell r="H623" t="str">
            <v>HELIOFITO DURABLE</v>
          </cell>
        </row>
        <row r="624">
          <cell r="A624">
            <v>623</v>
          </cell>
          <cell r="B624" t="str">
            <v>Inga</v>
          </cell>
          <cell r="C624" t="str">
            <v>latipes</v>
          </cell>
          <cell r="D624" t="str">
            <v>Inga latipes</v>
          </cell>
          <cell r="E624" t="str">
            <v>Pittier</v>
          </cell>
          <cell r="F624" t="str">
            <v>FABACEAE/MIM.</v>
          </cell>
          <cell r="H624" t="str">
            <v>INDETERMINADO</v>
          </cell>
        </row>
        <row r="625">
          <cell r="A625">
            <v>624</v>
          </cell>
          <cell r="B625" t="str">
            <v>Inga</v>
          </cell>
          <cell r="C625" t="str">
            <v>leiocalycina</v>
          </cell>
          <cell r="D625" t="str">
            <v>Inga leiocalycina</v>
          </cell>
          <cell r="E625" t="str">
            <v>Benth.</v>
          </cell>
          <cell r="F625" t="str">
            <v>FABACEAE/MIM.</v>
          </cell>
          <cell r="G625" t="str">
            <v>Guabo ron ron-Guabo colorado-Cuajiniquil 
colorado-Guaba-Guaba colorada-Guabo</v>
          </cell>
          <cell r="H625" t="str">
            <v>HELIOFITO DURABLE</v>
          </cell>
        </row>
        <row r="626">
          <cell r="A626">
            <v>625</v>
          </cell>
          <cell r="B626" t="str">
            <v>Inga</v>
          </cell>
          <cell r="C626" t="str">
            <v>leonis</v>
          </cell>
          <cell r="D626" t="str">
            <v>Inga leonis</v>
          </cell>
          <cell r="E626" t="str">
            <v>N. Zamora</v>
          </cell>
          <cell r="F626" t="str">
            <v>FABACEAE/MIM.</v>
          </cell>
          <cell r="H626" t="str">
            <v>INDETERMINADO</v>
          </cell>
        </row>
        <row r="627">
          <cell r="A627">
            <v>626</v>
          </cell>
          <cell r="B627" t="str">
            <v>Inga</v>
          </cell>
          <cell r="C627" t="str">
            <v>marginata</v>
          </cell>
          <cell r="D627" t="str">
            <v>Inga marginata</v>
          </cell>
          <cell r="E627" t="str">
            <v>Willd.</v>
          </cell>
          <cell r="F627" t="str">
            <v>FABACEAE/MIM.</v>
          </cell>
          <cell r="G627" t="str">
            <v>Atuña-Cuajiniquil-Cuajiniquil negro-
Guaba-Guaba ron ron-Guabo</v>
          </cell>
          <cell r="H627" t="str">
            <v>HELIOFITO DURABLE</v>
          </cell>
        </row>
        <row r="628">
          <cell r="A628">
            <v>627</v>
          </cell>
          <cell r="B628" t="str">
            <v>Inga</v>
          </cell>
          <cell r="C628" t="str">
            <v>mortoniana</v>
          </cell>
          <cell r="D628" t="str">
            <v>Inga mortoniana</v>
          </cell>
          <cell r="E628" t="str">
            <v>Jorge León</v>
          </cell>
          <cell r="F628" t="str">
            <v>FABACEAE/MIM.</v>
          </cell>
          <cell r="G628" t="str">
            <v>Guaba-Guaba María-Guabo-Guabo marun</v>
          </cell>
          <cell r="H628" t="str">
            <v>HELIOFITO DURABLE</v>
          </cell>
        </row>
        <row r="629">
          <cell r="A629">
            <v>628</v>
          </cell>
          <cell r="B629" t="str">
            <v>Inga</v>
          </cell>
          <cell r="C629" t="str">
            <v>multijuga</v>
          </cell>
          <cell r="D629" t="str">
            <v>Inga multijuga</v>
          </cell>
          <cell r="F629" t="str">
            <v>FABACEAE/MIM.</v>
          </cell>
          <cell r="G629" t="str">
            <v>Guaba-Guaba de estero-Guabito-Guabo-Guabo de estero</v>
          </cell>
          <cell r="H629" t="str">
            <v>INDETERMINADO</v>
          </cell>
        </row>
        <row r="630">
          <cell r="A630">
            <v>629</v>
          </cell>
          <cell r="B630" t="str">
            <v>Inga</v>
          </cell>
          <cell r="C630" t="str">
            <v>nobilis</v>
          </cell>
          <cell r="D630" t="str">
            <v>Inga nobilis</v>
          </cell>
          <cell r="E630" t="str">
            <v>Willd</v>
          </cell>
          <cell r="F630" t="str">
            <v>FABACEAE/MIM.</v>
          </cell>
          <cell r="H630" t="str">
            <v>INDETERMINADO</v>
          </cell>
        </row>
        <row r="631">
          <cell r="A631">
            <v>630</v>
          </cell>
          <cell r="B631" t="str">
            <v>Inga</v>
          </cell>
          <cell r="C631" t="str">
            <v>oerstediana</v>
          </cell>
          <cell r="D631" t="str">
            <v>Inga oerstediana</v>
          </cell>
          <cell r="E631" t="str">
            <v>Benth. ex Seem.</v>
          </cell>
          <cell r="F631" t="str">
            <v>FABACEAE/MIM.</v>
          </cell>
          <cell r="H631" t="str">
            <v>HELIOFITO DURABLE</v>
          </cell>
        </row>
        <row r="632">
          <cell r="A632">
            <v>631</v>
          </cell>
          <cell r="B632" t="str">
            <v>Inga</v>
          </cell>
          <cell r="C632" t="str">
            <v>paterno</v>
          </cell>
          <cell r="D632" t="str">
            <v>Inga paterno</v>
          </cell>
          <cell r="F632" t="str">
            <v>FABACEAE/MIM.</v>
          </cell>
          <cell r="H632" t="str">
            <v>INDETERMINADO</v>
          </cell>
        </row>
        <row r="633">
          <cell r="A633">
            <v>632</v>
          </cell>
          <cell r="B633" t="str">
            <v>Inga</v>
          </cell>
          <cell r="C633" t="str">
            <v>pezizifera</v>
          </cell>
          <cell r="D633" t="str">
            <v>Inga pezizifera</v>
          </cell>
          <cell r="E633" t="str">
            <v>Benth.</v>
          </cell>
          <cell r="F633" t="str">
            <v>FABACEAE/MIM.</v>
          </cell>
          <cell r="H633" t="str">
            <v>HELIOFITO DURABLE</v>
          </cell>
        </row>
        <row r="634">
          <cell r="A634">
            <v>633</v>
          </cell>
          <cell r="B634" t="str">
            <v>Inga</v>
          </cell>
          <cell r="C634" t="str">
            <v>punctata</v>
          </cell>
          <cell r="D634" t="str">
            <v>Inga punctata</v>
          </cell>
          <cell r="E634" t="str">
            <v>Willd.</v>
          </cell>
          <cell r="F634" t="str">
            <v>FABACEAE/MIM.</v>
          </cell>
          <cell r="H634" t="str">
            <v>HELIOFITO DURABLE</v>
          </cell>
        </row>
        <row r="635">
          <cell r="A635">
            <v>634</v>
          </cell>
          <cell r="B635" t="str">
            <v>Inga</v>
          </cell>
          <cell r="C635" t="str">
            <v>quaternata</v>
          </cell>
          <cell r="D635" t="str">
            <v>Inga quaternata</v>
          </cell>
          <cell r="F635" t="str">
            <v>FABACEAE/MIM.</v>
          </cell>
          <cell r="H635" t="str">
            <v>INDETERMINADO</v>
          </cell>
        </row>
        <row r="636">
          <cell r="A636">
            <v>635</v>
          </cell>
          <cell r="B636" t="str">
            <v>Inga</v>
          </cell>
          <cell r="C636" t="str">
            <v>samanensis</v>
          </cell>
          <cell r="D636" t="str">
            <v>Inga samanensis</v>
          </cell>
          <cell r="E636" t="str">
            <v>L. Uribe</v>
          </cell>
          <cell r="F636" t="str">
            <v>FABACEAE/MIM.</v>
          </cell>
          <cell r="H636" t="str">
            <v>HELIOFITO DURABLE</v>
          </cell>
        </row>
        <row r="637">
          <cell r="A637">
            <v>636</v>
          </cell>
          <cell r="B637" t="str">
            <v>Inga</v>
          </cell>
          <cell r="C637" t="str">
            <v>sapindoides</v>
          </cell>
          <cell r="D637" t="str">
            <v>Inga sapindoides</v>
          </cell>
          <cell r="E637" t="str">
            <v>Willd.</v>
          </cell>
          <cell r="F637" t="str">
            <v>FABACEAE/MIM.</v>
          </cell>
          <cell r="G637" t="str">
            <v>Guaba-Guaba cuadrada-Guabo-Guabo cuadrado</v>
          </cell>
          <cell r="H637" t="str">
            <v>HELIOFITO DURABLE</v>
          </cell>
        </row>
        <row r="638">
          <cell r="A638">
            <v>637</v>
          </cell>
          <cell r="B638" t="str">
            <v>Inga</v>
          </cell>
          <cell r="C638" t="str">
            <v>schutchi</v>
          </cell>
          <cell r="D638" t="str">
            <v>Inga schutchi</v>
          </cell>
          <cell r="F638" t="str">
            <v>FABACEAE/MIM.</v>
          </cell>
          <cell r="H638" t="str">
            <v>INDETERMINADO</v>
          </cell>
        </row>
        <row r="639">
          <cell r="A639">
            <v>638</v>
          </cell>
          <cell r="B639" t="str">
            <v>Inga</v>
          </cell>
          <cell r="C639" t="str">
            <v>sertulifera</v>
          </cell>
          <cell r="D639" t="str">
            <v>Inga sertulifera</v>
          </cell>
          <cell r="E639" t="str">
            <v>DC.</v>
          </cell>
          <cell r="F639" t="str">
            <v>FABACEAE/MIM.</v>
          </cell>
          <cell r="H639" t="str">
            <v>HELIOFITO DURABLE</v>
          </cell>
        </row>
        <row r="640">
          <cell r="A640">
            <v>639</v>
          </cell>
          <cell r="B640" t="str">
            <v>Inga</v>
          </cell>
          <cell r="C640" t="str">
            <v>sp</v>
          </cell>
          <cell r="D640" t="str">
            <v>Inga sp</v>
          </cell>
          <cell r="F640" t="str">
            <v>FABACEAE/MIM.</v>
          </cell>
          <cell r="H640" t="str">
            <v>HELIOFITO DURABLE</v>
          </cell>
        </row>
        <row r="641">
          <cell r="A641">
            <v>640</v>
          </cell>
          <cell r="B641" t="str">
            <v>Inga</v>
          </cell>
          <cell r="C641" t="str">
            <v>spectabilis</v>
          </cell>
          <cell r="D641" t="str">
            <v>Inga spectabilis</v>
          </cell>
          <cell r="E641" t="str">
            <v>(Vahl) Willd.</v>
          </cell>
          <cell r="F641" t="str">
            <v>FABACEAE/MIM.</v>
          </cell>
          <cell r="G641" t="str">
            <v>Guaba-Guaba de castilla-Guabo-Guabo de 
Castilla-Guabo machete-Guabo real-Alówa</v>
          </cell>
          <cell r="H641" t="str">
            <v>HELIOFITO DURABLE</v>
          </cell>
        </row>
        <row r="642">
          <cell r="A642">
            <v>641</v>
          </cell>
          <cell r="B642" t="str">
            <v>Inga</v>
          </cell>
          <cell r="C642" t="str">
            <v>stenophylla</v>
          </cell>
          <cell r="D642" t="str">
            <v>Inga stenophylla</v>
          </cell>
          <cell r="E642" t="str">
            <v>Standl.</v>
          </cell>
          <cell r="F642" t="str">
            <v>FABACEAE/MIM.</v>
          </cell>
          <cell r="H642" t="str">
            <v>HELIOFITO DURABLE</v>
          </cell>
        </row>
        <row r="643">
          <cell r="A643">
            <v>642</v>
          </cell>
          <cell r="B643" t="str">
            <v>Inga</v>
          </cell>
          <cell r="C643" t="str">
            <v>thibaudiana</v>
          </cell>
          <cell r="D643" t="str">
            <v>Inga thibaudiana</v>
          </cell>
          <cell r="E643" t="str">
            <v>DC.</v>
          </cell>
          <cell r="F643" t="str">
            <v>FABACEAE/MIM.</v>
          </cell>
          <cell r="G643" t="str">
            <v>Guaba-Guaba machete-Guabo</v>
          </cell>
          <cell r="H643" t="str">
            <v>HELIOFITO DURABLE</v>
          </cell>
        </row>
        <row r="644">
          <cell r="A644">
            <v>643</v>
          </cell>
          <cell r="B644" t="str">
            <v>Inga</v>
          </cell>
          <cell r="C644" t="str">
            <v>tonduzii</v>
          </cell>
          <cell r="D644" t="str">
            <v>Inga tonduzii</v>
          </cell>
          <cell r="E644" t="str">
            <v>Donn. Sm.</v>
          </cell>
          <cell r="F644" t="str">
            <v>FABACEAE/MIM.</v>
          </cell>
          <cell r="H644" t="str">
            <v>INDETERMINADO</v>
          </cell>
        </row>
        <row r="645">
          <cell r="A645">
            <v>644</v>
          </cell>
          <cell r="B645" t="str">
            <v>Inga</v>
          </cell>
          <cell r="C645" t="str">
            <v>umbellifera</v>
          </cell>
          <cell r="D645" t="str">
            <v>Inga umbellifera</v>
          </cell>
          <cell r="E645" t="str">
            <v>(Vahl) Steud.</v>
          </cell>
          <cell r="F645" t="str">
            <v>FABACEAE/MIM.</v>
          </cell>
          <cell r="H645" t="str">
            <v>HELIOFITO DURABLE</v>
          </cell>
        </row>
        <row r="646">
          <cell r="A646">
            <v>645</v>
          </cell>
          <cell r="B646" t="str">
            <v>Inga</v>
          </cell>
          <cell r="C646" t="str">
            <v>venusta</v>
          </cell>
          <cell r="D646" t="str">
            <v>Inga venusta</v>
          </cell>
          <cell r="E646" t="str">
            <v>Standl.</v>
          </cell>
          <cell r="F646" t="str">
            <v>FABACEAE/MIM.</v>
          </cell>
          <cell r="G646" t="str">
            <v>Guaba-Guaba amarilla-Guabo-Guabo amarillo</v>
          </cell>
          <cell r="H646" t="str">
            <v>HELIOFITO DURABLE</v>
          </cell>
        </row>
        <row r="647">
          <cell r="A647">
            <v>646</v>
          </cell>
          <cell r="B647" t="str">
            <v>Ipomoea</v>
          </cell>
          <cell r="C647" t="str">
            <v>phillomega</v>
          </cell>
          <cell r="D647" t="str">
            <v>Ipomoea phillomega</v>
          </cell>
          <cell r="E647" t="str">
            <v>(Vell.) House</v>
          </cell>
          <cell r="F647" t="str">
            <v>CONVOLVULACEAE</v>
          </cell>
          <cell r="H647" t="str">
            <v>INDETERMINADO</v>
          </cell>
        </row>
        <row r="648">
          <cell r="A648">
            <v>647</v>
          </cell>
          <cell r="B648" t="str">
            <v>Iriartea</v>
          </cell>
          <cell r="C648" t="str">
            <v>deltoidea</v>
          </cell>
          <cell r="D648" t="str">
            <v>Iriartea deltoidea</v>
          </cell>
          <cell r="E648" t="str">
            <v>Ruiz &amp; Pav.</v>
          </cell>
          <cell r="F648" t="str">
            <v>ARECACEAE</v>
          </cell>
          <cell r="G648" t="str">
            <v>Palmito dulce-Chonta-Consuelo de mujer-Jira-
Maquenque-Palmilera-Palmito dulce-Alá-Choncha negra</v>
          </cell>
          <cell r="H648" t="str">
            <v>PALMA</v>
          </cell>
        </row>
        <row r="649">
          <cell r="A649">
            <v>648</v>
          </cell>
          <cell r="B649" t="str">
            <v>Iriartea</v>
          </cell>
          <cell r="C649" t="str">
            <v>gigantea</v>
          </cell>
          <cell r="D649" t="str">
            <v>Iriartea gigantea</v>
          </cell>
          <cell r="F649" t="str">
            <v>ARECACEAE</v>
          </cell>
          <cell r="H649" t="str">
            <v>PALMA</v>
          </cell>
        </row>
        <row r="650">
          <cell r="A650">
            <v>649</v>
          </cell>
          <cell r="B650" t="str">
            <v>Iriartea</v>
          </cell>
          <cell r="C650" t="str">
            <v>sp</v>
          </cell>
          <cell r="D650" t="str">
            <v>Iriartea sp</v>
          </cell>
          <cell r="F650" t="str">
            <v>ARECACEAE</v>
          </cell>
          <cell r="H650" t="str">
            <v>PALMA</v>
          </cell>
        </row>
        <row r="651">
          <cell r="A651">
            <v>650</v>
          </cell>
          <cell r="B651" t="str">
            <v>Isertia</v>
          </cell>
          <cell r="C651" t="str">
            <v>haenkeana</v>
          </cell>
          <cell r="D651" t="str">
            <v>Isertia haenkeana</v>
          </cell>
          <cell r="F651" t="str">
            <v>RUBIACEAE</v>
          </cell>
          <cell r="H651" t="str">
            <v>INDETERMINADO</v>
          </cell>
        </row>
        <row r="652">
          <cell r="A652">
            <v>651</v>
          </cell>
          <cell r="B652" t="str">
            <v>Ixora</v>
          </cell>
          <cell r="C652" t="str">
            <v>sp</v>
          </cell>
          <cell r="D652" t="str">
            <v>Ixora sp</v>
          </cell>
          <cell r="F652" t="str">
            <v>RUBIACEAE</v>
          </cell>
          <cell r="H652" t="str">
            <v>INDETERMINADO</v>
          </cell>
        </row>
        <row r="653">
          <cell r="A653">
            <v>652</v>
          </cell>
          <cell r="B653" t="str">
            <v>Jacaranda</v>
          </cell>
          <cell r="C653" t="str">
            <v>caucana</v>
          </cell>
          <cell r="D653" t="str">
            <v>Jacaranda caucana</v>
          </cell>
          <cell r="F653" t="str">
            <v>BIGNONIACEAE</v>
          </cell>
          <cell r="H653" t="str">
            <v>INDETERMINADO</v>
          </cell>
        </row>
        <row r="654">
          <cell r="A654">
            <v>653</v>
          </cell>
          <cell r="B654" t="str">
            <v>Jacaranda</v>
          </cell>
          <cell r="C654" t="str">
            <v>copaia</v>
          </cell>
          <cell r="D654" t="str">
            <v>Jacaranda copaia</v>
          </cell>
          <cell r="E654" t="str">
            <v>(Aubl.) D.Don.</v>
          </cell>
          <cell r="F654" t="str">
            <v>BIGNONIACEAE</v>
          </cell>
          <cell r="G654" t="str">
            <v>Gallinazo-Buho-Gsan+krá (Brunka)-Jacaranda-Sán (Térraba)</v>
          </cell>
          <cell r="H654" t="str">
            <v>HELIOFITO DURABLE</v>
          </cell>
        </row>
        <row r="655">
          <cell r="A655">
            <v>654</v>
          </cell>
          <cell r="B655" t="str">
            <v>Jacaranda</v>
          </cell>
          <cell r="C655" t="str">
            <v>mimosifolia</v>
          </cell>
          <cell r="D655" t="str">
            <v>Jacaranda mimosifolia</v>
          </cell>
          <cell r="F655" t="str">
            <v>BIGNONIACEAE</v>
          </cell>
          <cell r="H655" t="str">
            <v>INDETERMINADO</v>
          </cell>
        </row>
        <row r="656">
          <cell r="A656">
            <v>655</v>
          </cell>
          <cell r="B656" t="str">
            <v>Jacaratia</v>
          </cell>
          <cell r="C656" t="str">
            <v>costaricensis</v>
          </cell>
          <cell r="D656" t="str">
            <v>Jacaratia costaricensis</v>
          </cell>
          <cell r="E656" t="str">
            <v>I. M. Johnst</v>
          </cell>
          <cell r="F656" t="str">
            <v>CARICACEAE</v>
          </cell>
          <cell r="H656" t="str">
            <v>HELIOFITO DURABLE</v>
          </cell>
        </row>
        <row r="657">
          <cell r="A657">
            <v>656</v>
          </cell>
          <cell r="B657" t="str">
            <v>Jacaratia</v>
          </cell>
          <cell r="C657" t="str">
            <v>dolichaula</v>
          </cell>
          <cell r="D657" t="str">
            <v>Jacaratia dolichaula</v>
          </cell>
          <cell r="E657" t="str">
            <v>(Donn. Sm.) Woodson</v>
          </cell>
          <cell r="F657" t="str">
            <v>CARICACEAE</v>
          </cell>
          <cell r="G657" t="str">
            <v>Papayo de montaña-Papayillo-Ceiba papaya-
Palo de barril-Papaya de monte-Papaya de venado-Papayillo de monte</v>
          </cell>
          <cell r="H657" t="str">
            <v>HELIOFITO EFIMERO</v>
          </cell>
        </row>
        <row r="658">
          <cell r="A658">
            <v>657</v>
          </cell>
          <cell r="B658" t="str">
            <v>Jacaratia</v>
          </cell>
          <cell r="C658" t="str">
            <v>spinosa</v>
          </cell>
          <cell r="D658" t="str">
            <v>Jacaratia spinosa</v>
          </cell>
          <cell r="E658" t="str">
            <v>(Aubl.) DC.</v>
          </cell>
          <cell r="F658" t="str">
            <v>CARICACEAE</v>
          </cell>
          <cell r="G658" t="str">
            <v>Papayo de montaña-Papayillo-Ceiba-Ceibo 
papaya-Papaya silvestre-Papayillo de venado-Papyo almendro-Papyo bongo</v>
          </cell>
          <cell r="H658" t="str">
            <v>HELIOFITO EFIMERO</v>
          </cell>
        </row>
        <row r="659">
          <cell r="A659">
            <v>658</v>
          </cell>
          <cell r="B659" t="str">
            <v>Jacaratia</v>
          </cell>
          <cell r="C659" t="str">
            <v>sp</v>
          </cell>
          <cell r="D659" t="str">
            <v>Jacaratia sp</v>
          </cell>
          <cell r="F659" t="str">
            <v>CARICACEAE</v>
          </cell>
          <cell r="G659" t="str">
            <v>Papayo de montaña-Papayillo</v>
          </cell>
          <cell r="H659" t="str">
            <v>HELIOFITO EFIMERO</v>
          </cell>
        </row>
        <row r="660">
          <cell r="A660">
            <v>659</v>
          </cell>
          <cell r="B660" t="str">
            <v>Jubelina</v>
          </cell>
          <cell r="C660" t="str">
            <v>wilburii</v>
          </cell>
          <cell r="D660" t="str">
            <v>Jubelina wilburii</v>
          </cell>
          <cell r="E660" t="str">
            <v>W. R. Anderson</v>
          </cell>
          <cell r="F660" t="str">
            <v>MALPIGHIACEAE</v>
          </cell>
          <cell r="H660" t="str">
            <v>INDETERMINADO</v>
          </cell>
        </row>
        <row r="661">
          <cell r="A661">
            <v>660</v>
          </cell>
          <cell r="B661" t="str">
            <v>Koanophyllon</v>
          </cell>
          <cell r="C661" t="str">
            <v>hylonoma</v>
          </cell>
          <cell r="D661" t="str">
            <v>Koanophyllon hylonoma</v>
          </cell>
          <cell r="E661" t="str">
            <v>(B.L.Rob.) R. M. King &amp; H. Rob.</v>
          </cell>
          <cell r="F661" t="str">
            <v>ASTERACEAE</v>
          </cell>
          <cell r="H661" t="str">
            <v>INDETERMINADO</v>
          </cell>
        </row>
        <row r="662">
          <cell r="A662">
            <v>661</v>
          </cell>
          <cell r="B662" t="str">
            <v>Koanophyllon</v>
          </cell>
          <cell r="C662" t="str">
            <v>pittieri</v>
          </cell>
          <cell r="D662" t="str">
            <v>Koanophyllon pittieri</v>
          </cell>
          <cell r="E662" t="str">
            <v>(Klatt) R. M. King &amp; H. Rob.</v>
          </cell>
          <cell r="F662" t="str">
            <v>ASTERACEAE</v>
          </cell>
          <cell r="H662" t="str">
            <v>INDETERMINADO</v>
          </cell>
        </row>
        <row r="663">
          <cell r="A663">
            <v>662</v>
          </cell>
          <cell r="B663" t="str">
            <v>Lacistema</v>
          </cell>
          <cell r="C663" t="str">
            <v>aggregatum</v>
          </cell>
          <cell r="D663" t="str">
            <v>Lacistema aggregatum</v>
          </cell>
          <cell r="E663" t="str">
            <v>(Bergius) Rusby</v>
          </cell>
          <cell r="F663" t="str">
            <v>FLACOURTIACEAE</v>
          </cell>
          <cell r="G663" t="str">
            <v>Cafecillo</v>
          </cell>
          <cell r="H663" t="str">
            <v>HELIOFITO DURABLE</v>
          </cell>
        </row>
        <row r="664">
          <cell r="A664">
            <v>663</v>
          </cell>
          <cell r="B664" t="str">
            <v>Lacmellea</v>
          </cell>
          <cell r="C664" t="str">
            <v>panamensis</v>
          </cell>
          <cell r="D664" t="str">
            <v>Lacmellea panamensis</v>
          </cell>
          <cell r="E664" t="str">
            <v>(Woodson) Markgr.</v>
          </cell>
          <cell r="F664" t="str">
            <v>APOCYNACEAE</v>
          </cell>
          <cell r="G664" t="str">
            <v>Leche de vaca-Lagarto negro-Alcabú-Cerillo-
Chicloso-Espinudo-Lagartillo negro-Monachina</v>
          </cell>
          <cell r="H664" t="str">
            <v>HELIOFITO DURABLE</v>
          </cell>
        </row>
        <row r="665">
          <cell r="A665">
            <v>664</v>
          </cell>
          <cell r="B665" t="str">
            <v>Lacmellea</v>
          </cell>
          <cell r="C665" t="str">
            <v>speciosa</v>
          </cell>
          <cell r="D665" t="str">
            <v>Lacmellea speciosa</v>
          </cell>
          <cell r="F665" t="str">
            <v>APOCYNACEAE</v>
          </cell>
          <cell r="H665" t="str">
            <v>INDETERMINADO</v>
          </cell>
        </row>
        <row r="666">
          <cell r="A666">
            <v>665</v>
          </cell>
          <cell r="B666" t="str">
            <v>Lacunaria</v>
          </cell>
          <cell r="C666" t="str">
            <v>panamensis</v>
          </cell>
          <cell r="D666" t="str">
            <v>Lacunaria panamensis</v>
          </cell>
          <cell r="E666" t="str">
            <v>(Standl.) Standl.</v>
          </cell>
          <cell r="F666" t="str">
            <v>QUIINACEAE</v>
          </cell>
          <cell r="H666" t="str">
            <v>ESCIOFITO</v>
          </cell>
        </row>
        <row r="667">
          <cell r="A667">
            <v>666</v>
          </cell>
          <cell r="B667" t="str">
            <v>Ladenbergia</v>
          </cell>
          <cell r="C667" t="str">
            <v>brenesii</v>
          </cell>
          <cell r="D667" t="str">
            <v>Ladenbergia brenesii</v>
          </cell>
          <cell r="E667" t="str">
            <v>Standl.</v>
          </cell>
          <cell r="F667" t="str">
            <v>RUBIACEAE</v>
          </cell>
          <cell r="H667" t="str">
            <v>INDETERMINADO</v>
          </cell>
        </row>
        <row r="668">
          <cell r="A668">
            <v>667</v>
          </cell>
          <cell r="B668" t="str">
            <v>Laetia</v>
          </cell>
          <cell r="C668" t="str">
            <v>procera</v>
          </cell>
          <cell r="D668" t="str">
            <v>Laetia procera</v>
          </cell>
          <cell r="E668" t="str">
            <v>(Poepp.) Eichler.</v>
          </cell>
          <cell r="F668" t="str">
            <v>FLACOURTIACEAE</v>
          </cell>
          <cell r="G668" t="str">
            <v>Manga larga-Camarón-Espino amarillo-
Manga larga roja-Mangalarga blanca-Mangle</v>
          </cell>
          <cell r="H668" t="str">
            <v>HELIOFITO DURABLE</v>
          </cell>
        </row>
        <row r="669">
          <cell r="A669">
            <v>668</v>
          </cell>
          <cell r="B669" t="str">
            <v>Laetia</v>
          </cell>
          <cell r="C669" t="str">
            <v>sp</v>
          </cell>
          <cell r="D669" t="str">
            <v>Laetia sp</v>
          </cell>
          <cell r="F669" t="str">
            <v>FLACOURTIACEAE</v>
          </cell>
          <cell r="H669" t="str">
            <v>INDETERMINADO</v>
          </cell>
        </row>
        <row r="670">
          <cell r="A670">
            <v>669</v>
          </cell>
          <cell r="B670" t="str">
            <v>Laetia</v>
          </cell>
          <cell r="C670" t="str">
            <v>thamnia</v>
          </cell>
          <cell r="D670" t="str">
            <v>Laetia thamnia</v>
          </cell>
          <cell r="F670" t="str">
            <v>FLACOURTIACEAE</v>
          </cell>
          <cell r="H670" t="str">
            <v>INDETERMINADO</v>
          </cell>
        </row>
        <row r="671">
          <cell r="A671">
            <v>670</v>
          </cell>
          <cell r="B671" t="str">
            <v>Lafoensia</v>
          </cell>
          <cell r="C671" t="str">
            <v>punicifolia</v>
          </cell>
          <cell r="D671" t="str">
            <v>Lafoensia punicifolia</v>
          </cell>
          <cell r="E671" t="str">
            <v>DC.</v>
          </cell>
          <cell r="F671" t="str">
            <v>LYTHRACEAE</v>
          </cell>
          <cell r="G671" t="str">
            <v>Murta-Amarillito-Amarillo-Amarillón-Bambito-
Carbonero-Cascarilla-Cascarillo-Paloma-Plomo-Roble coral-Sanjuanillo</v>
          </cell>
          <cell r="H671" t="str">
            <v>INDETERMINADO</v>
          </cell>
        </row>
        <row r="672">
          <cell r="A672">
            <v>671</v>
          </cell>
          <cell r="B672" t="str">
            <v>Laguncularia</v>
          </cell>
          <cell r="C672" t="str">
            <v>racemosa</v>
          </cell>
          <cell r="D672" t="str">
            <v>Laguncularia racemosa</v>
          </cell>
          <cell r="F672" t="str">
            <v>COMBRETACEAE</v>
          </cell>
          <cell r="G672" t="str">
            <v>Mangle mariquita</v>
          </cell>
          <cell r="H672" t="str">
            <v>INDETERMINADO</v>
          </cell>
        </row>
        <row r="673">
          <cell r="A673">
            <v>672</v>
          </cell>
          <cell r="B673" t="str">
            <v>Lecointea</v>
          </cell>
          <cell r="C673" t="str">
            <v>amazonica</v>
          </cell>
          <cell r="D673" t="str">
            <v>Lecointea amazonica</v>
          </cell>
          <cell r="E673" t="str">
            <v>Ducke</v>
          </cell>
          <cell r="F673" t="str">
            <v>FABACEAE/PAP.</v>
          </cell>
          <cell r="G673" t="str">
            <v>Costilla de  danto-Costilla de danta</v>
          </cell>
          <cell r="H673" t="str">
            <v>ESCIOFITO</v>
          </cell>
        </row>
        <row r="674">
          <cell r="A674">
            <v>673</v>
          </cell>
          <cell r="B674" t="str">
            <v>Lecythis</v>
          </cell>
          <cell r="C674" t="str">
            <v>ampla</v>
          </cell>
          <cell r="D674" t="str">
            <v>Lecythis ampla</v>
          </cell>
          <cell r="E674" t="str">
            <v>Miers</v>
          </cell>
          <cell r="F674" t="str">
            <v>LECYTHIDACEAE</v>
          </cell>
          <cell r="G674" t="str">
            <v>Jícaro-Olla de mono-Cachimbo-Huesillo-Jicarillo-Papyón</v>
          </cell>
          <cell r="H674" t="str">
            <v>ESCIOFITO</v>
          </cell>
        </row>
        <row r="675">
          <cell r="A675">
            <v>674</v>
          </cell>
          <cell r="B675" t="str">
            <v>Lennea</v>
          </cell>
          <cell r="C675" t="str">
            <v>viridiflora</v>
          </cell>
          <cell r="D675" t="str">
            <v>Lennea viridiflora</v>
          </cell>
          <cell r="E675" t="str">
            <v>Seem.</v>
          </cell>
          <cell r="F675" t="str">
            <v>FABACEAE/PAP.</v>
          </cell>
          <cell r="G675" t="str">
            <v>Madero negro de montaña</v>
          </cell>
          <cell r="H675" t="str">
            <v>INDETERMINADO</v>
          </cell>
        </row>
        <row r="676">
          <cell r="A676">
            <v>675</v>
          </cell>
          <cell r="B676" t="str">
            <v>Leretia</v>
          </cell>
          <cell r="C676" t="str">
            <v>cordata</v>
          </cell>
          <cell r="D676" t="str">
            <v>Leretia cordata</v>
          </cell>
          <cell r="E676" t="str">
            <v>Vell.</v>
          </cell>
          <cell r="F676" t="str">
            <v>ICACINACEAE</v>
          </cell>
          <cell r="H676" t="str">
            <v>INDETERMINADO</v>
          </cell>
        </row>
        <row r="677">
          <cell r="A677">
            <v>676</v>
          </cell>
          <cell r="B677" t="str">
            <v>Licania</v>
          </cell>
          <cell r="C677" t="str">
            <v>affinis</v>
          </cell>
          <cell r="D677" t="str">
            <v>Licania affinis</v>
          </cell>
          <cell r="E677" t="str">
            <v>Fritsch</v>
          </cell>
          <cell r="F677" t="str">
            <v>CHRYSOBALANACEAE</v>
          </cell>
          <cell r="G677" t="str">
            <v>Cuero de sapo</v>
          </cell>
          <cell r="H677" t="str">
            <v>ESCIOFITO</v>
          </cell>
        </row>
        <row r="678">
          <cell r="A678">
            <v>677</v>
          </cell>
          <cell r="B678" t="str">
            <v>Licania</v>
          </cell>
          <cell r="C678" t="str">
            <v>arborea</v>
          </cell>
          <cell r="D678" t="str">
            <v>Licania arborea</v>
          </cell>
          <cell r="E678" t="str">
            <v>Seem.</v>
          </cell>
          <cell r="F678" t="str">
            <v>CHRYSOBALANACEAE</v>
          </cell>
          <cell r="G678" t="str">
            <v>Canilla de mula-Aceituno-Aceituno falso-
Alcornoco-Alcornoque-Camarón-Falso roble-Roble blanco</v>
          </cell>
          <cell r="H678" t="str">
            <v>INDETERMINADO</v>
          </cell>
        </row>
        <row r="679">
          <cell r="A679">
            <v>678</v>
          </cell>
          <cell r="B679" t="str">
            <v>Licania</v>
          </cell>
          <cell r="C679" t="str">
            <v>belloi</v>
          </cell>
          <cell r="D679" t="str">
            <v>Licania belloi</v>
          </cell>
          <cell r="E679" t="str">
            <v>Prance</v>
          </cell>
          <cell r="F679" t="str">
            <v>CHRYSOBALANACEAE</v>
          </cell>
          <cell r="G679" t="str">
            <v>Arenillo-Sapotillo</v>
          </cell>
          <cell r="H679" t="str">
            <v>ESCIOFITO</v>
          </cell>
        </row>
        <row r="680">
          <cell r="A680">
            <v>679</v>
          </cell>
          <cell r="B680" t="str">
            <v>Licania</v>
          </cell>
          <cell r="C680" t="str">
            <v>costaricensis</v>
          </cell>
          <cell r="D680" t="str">
            <v>Licania costaricensis</v>
          </cell>
          <cell r="E680" t="str">
            <v>Standl. &amp; Steyerm.</v>
          </cell>
          <cell r="F680" t="str">
            <v>CHRYSOBALANACEAE</v>
          </cell>
          <cell r="H680" t="str">
            <v>INDETERMINADO</v>
          </cell>
        </row>
        <row r="681">
          <cell r="A681">
            <v>680</v>
          </cell>
          <cell r="B681" t="str">
            <v>Licania</v>
          </cell>
          <cell r="C681" t="str">
            <v>glabriflora</v>
          </cell>
          <cell r="D681" t="str">
            <v>Licania glabriflora</v>
          </cell>
          <cell r="E681" t="str">
            <v>Prance</v>
          </cell>
          <cell r="F681" t="str">
            <v>CHRYSOBALANACEAE</v>
          </cell>
          <cell r="G681" t="str">
            <v>Arenillo</v>
          </cell>
          <cell r="H681" t="str">
            <v>ESCIOFITO</v>
          </cell>
        </row>
        <row r="682">
          <cell r="A682">
            <v>681</v>
          </cell>
          <cell r="B682" t="str">
            <v>Licania</v>
          </cell>
          <cell r="C682" t="str">
            <v>hypoleuca</v>
          </cell>
          <cell r="D682" t="str">
            <v>Licania hypoleuca</v>
          </cell>
          <cell r="E682" t="str">
            <v>Benth.</v>
          </cell>
          <cell r="F682" t="str">
            <v>CHRYSOBALANACEAE</v>
          </cell>
          <cell r="G682" t="str">
            <v>Arenillo-Chozo-Cuero de sapo-Pejibaye colorado</v>
          </cell>
          <cell r="H682" t="str">
            <v>ESCIOFITO</v>
          </cell>
        </row>
        <row r="683">
          <cell r="A683">
            <v>682</v>
          </cell>
          <cell r="B683" t="str">
            <v>Licania</v>
          </cell>
          <cell r="C683" t="str">
            <v>jefensis</v>
          </cell>
          <cell r="D683" t="str">
            <v>Licania jefensis</v>
          </cell>
          <cell r="E683" t="str">
            <v>Prance</v>
          </cell>
          <cell r="F683" t="str">
            <v>CHRYSOBALANACEAE</v>
          </cell>
          <cell r="G683" t="str">
            <v>Arenillo</v>
          </cell>
          <cell r="H683" t="str">
            <v>ESCIOFITO</v>
          </cell>
        </row>
        <row r="684">
          <cell r="A684">
            <v>683</v>
          </cell>
          <cell r="B684" t="str">
            <v>Licania</v>
          </cell>
          <cell r="C684" t="str">
            <v>kallunkiae</v>
          </cell>
          <cell r="D684" t="str">
            <v>Licania kallunkiae</v>
          </cell>
          <cell r="E684" t="str">
            <v>Prance</v>
          </cell>
          <cell r="F684" t="str">
            <v>CHRYSOBALANACEAE</v>
          </cell>
          <cell r="H684" t="str">
            <v>INDETERMINADO</v>
          </cell>
        </row>
        <row r="685">
          <cell r="A685">
            <v>684</v>
          </cell>
          <cell r="B685" t="str">
            <v>Licania</v>
          </cell>
          <cell r="C685" t="str">
            <v>operculipetala</v>
          </cell>
          <cell r="D685" t="str">
            <v>Licania operculipetala</v>
          </cell>
          <cell r="F685" t="str">
            <v>CHRYSOBALANACEAE</v>
          </cell>
          <cell r="G685" t="str">
            <v>Camarón</v>
          </cell>
          <cell r="H685" t="str">
            <v>INDETERMINADO</v>
          </cell>
        </row>
        <row r="686">
          <cell r="A686">
            <v>685</v>
          </cell>
          <cell r="B686" t="str">
            <v>Licania</v>
          </cell>
          <cell r="C686" t="str">
            <v>platypus</v>
          </cell>
          <cell r="D686" t="str">
            <v>Licania platypus</v>
          </cell>
          <cell r="E686" t="str">
            <v>(Hemsl.) Fritsch</v>
          </cell>
          <cell r="F686" t="str">
            <v>CHRYSOBALANACEAE</v>
          </cell>
          <cell r="G686" t="str">
            <v>Sonsapote</v>
          </cell>
          <cell r="H686" t="str">
            <v>INDETERMINADO</v>
          </cell>
        </row>
        <row r="687">
          <cell r="A687">
            <v>686</v>
          </cell>
          <cell r="B687" t="str">
            <v>Licania</v>
          </cell>
          <cell r="C687" t="str">
            <v>sp</v>
          </cell>
          <cell r="D687" t="str">
            <v>Licania sp</v>
          </cell>
          <cell r="F687" t="str">
            <v>CHRYSOBALANACEAE</v>
          </cell>
          <cell r="G687" t="str">
            <v>Arenillo</v>
          </cell>
          <cell r="H687" t="str">
            <v>ESCIOFITO</v>
          </cell>
        </row>
        <row r="688">
          <cell r="A688">
            <v>687</v>
          </cell>
          <cell r="B688" t="str">
            <v>Licania</v>
          </cell>
          <cell r="C688" t="str">
            <v>sparsipilis</v>
          </cell>
          <cell r="D688" t="str">
            <v>Licania sparsipilis</v>
          </cell>
          <cell r="E688" t="str">
            <v>S. F. Blake</v>
          </cell>
          <cell r="F688" t="str">
            <v>CHRYSOBALANACEAE</v>
          </cell>
          <cell r="H688" t="str">
            <v>INDETERMINADO</v>
          </cell>
        </row>
        <row r="689">
          <cell r="A689">
            <v>688</v>
          </cell>
          <cell r="B689" t="str">
            <v>Licania</v>
          </cell>
          <cell r="C689" t="str">
            <v>stevensii</v>
          </cell>
          <cell r="D689" t="str">
            <v>Licania stevensii</v>
          </cell>
          <cell r="E689" t="str">
            <v>Prance</v>
          </cell>
          <cell r="F689" t="str">
            <v>CHRYSOBALANACEAE</v>
          </cell>
          <cell r="G689" t="str">
            <v>Arenillo</v>
          </cell>
          <cell r="H689" t="str">
            <v>ESCIOFITO</v>
          </cell>
        </row>
        <row r="690">
          <cell r="A690">
            <v>689</v>
          </cell>
          <cell r="B690" t="str">
            <v>Licaria</v>
          </cell>
          <cell r="C690" t="str">
            <v>aff. triandra</v>
          </cell>
          <cell r="D690" t="str">
            <v>Licaria aff. triandra</v>
          </cell>
          <cell r="E690" t="str">
            <v>(Sw.) Kosterm.</v>
          </cell>
          <cell r="F690" t="str">
            <v>LAURACEAE</v>
          </cell>
          <cell r="H690" t="str">
            <v>INDETERMINADO</v>
          </cell>
        </row>
        <row r="691">
          <cell r="A691">
            <v>690</v>
          </cell>
          <cell r="B691" t="str">
            <v>Licaria</v>
          </cell>
          <cell r="C691" t="str">
            <v>brenesii</v>
          </cell>
          <cell r="D691" t="str">
            <v>Licaria brenesii</v>
          </cell>
          <cell r="E691" t="str">
            <v>W. C. Burger</v>
          </cell>
          <cell r="F691" t="str">
            <v>LAURACEAE</v>
          </cell>
          <cell r="G691" t="str">
            <v>Ira-Aguacatillo-Quizarra</v>
          </cell>
          <cell r="H691" t="str">
            <v>HELIOFITO DURABLE</v>
          </cell>
        </row>
        <row r="692">
          <cell r="A692">
            <v>691</v>
          </cell>
          <cell r="B692" t="str">
            <v>Licaria</v>
          </cell>
          <cell r="C692" t="str">
            <v>cufodontisii</v>
          </cell>
          <cell r="D692" t="str">
            <v>Licaria cufodontisii</v>
          </cell>
          <cell r="E692" t="str">
            <v>Kosterm.</v>
          </cell>
          <cell r="F692" t="str">
            <v>LAURACEAE</v>
          </cell>
          <cell r="G692" t="str">
            <v>Ira-Aguacatillo-Quizarra</v>
          </cell>
          <cell r="H692" t="str">
            <v>HELIOFITO DURABLE</v>
          </cell>
        </row>
        <row r="693">
          <cell r="A693">
            <v>692</v>
          </cell>
          <cell r="B693" t="str">
            <v>Licaria</v>
          </cell>
          <cell r="C693" t="str">
            <v>excelsa</v>
          </cell>
          <cell r="D693" t="str">
            <v>Licaria excelsa</v>
          </cell>
          <cell r="E693" t="str">
            <v>Kosterm.</v>
          </cell>
          <cell r="F693" t="str">
            <v>LAURACEAE</v>
          </cell>
          <cell r="G693" t="str">
            <v>Quina</v>
          </cell>
          <cell r="H693" t="str">
            <v>INDETERMINADO</v>
          </cell>
        </row>
        <row r="694">
          <cell r="A694">
            <v>693</v>
          </cell>
          <cell r="B694" t="str">
            <v>Licaria</v>
          </cell>
          <cell r="C694" t="str">
            <v>misantlae</v>
          </cell>
          <cell r="D694" t="str">
            <v>Licaria misantlae</v>
          </cell>
          <cell r="E694" t="str">
            <v>(Brandegee) Kosterm.</v>
          </cell>
          <cell r="F694" t="str">
            <v>LAURACEAE</v>
          </cell>
          <cell r="H694" t="str">
            <v>INDETERMINADO</v>
          </cell>
        </row>
        <row r="695">
          <cell r="A695">
            <v>694</v>
          </cell>
          <cell r="B695" t="str">
            <v>Licaria</v>
          </cell>
          <cell r="C695" t="str">
            <v>multinervis</v>
          </cell>
          <cell r="D695" t="str">
            <v>Licaria multinervis</v>
          </cell>
          <cell r="E695" t="str">
            <v>Holger Kurz</v>
          </cell>
          <cell r="F695" t="str">
            <v>LAURACEAE</v>
          </cell>
          <cell r="G695" t="str">
            <v>Quizarra quina</v>
          </cell>
          <cell r="H695" t="str">
            <v>INDETERMINADO</v>
          </cell>
        </row>
        <row r="696">
          <cell r="A696">
            <v>695</v>
          </cell>
          <cell r="B696" t="str">
            <v>Licaria</v>
          </cell>
          <cell r="C696" t="str">
            <v>sarapiquensis</v>
          </cell>
          <cell r="D696" t="str">
            <v>Licaria sarapiquensis</v>
          </cell>
          <cell r="E696" t="str">
            <v>Hammel</v>
          </cell>
          <cell r="F696" t="str">
            <v>LAURACEAE</v>
          </cell>
          <cell r="G696" t="str">
            <v>Ira-Aguacatillo-Quizarra</v>
          </cell>
          <cell r="H696" t="str">
            <v>HELIOFITO DURABLE</v>
          </cell>
        </row>
        <row r="697">
          <cell r="A697">
            <v>696</v>
          </cell>
          <cell r="B697" t="str">
            <v>Licaria</v>
          </cell>
          <cell r="C697" t="str">
            <v>sp</v>
          </cell>
          <cell r="D697" t="str">
            <v>Licaria sp</v>
          </cell>
          <cell r="F697" t="str">
            <v>LAURACEAE</v>
          </cell>
          <cell r="G697" t="str">
            <v>Ira-Aguacatillo-Quizarra</v>
          </cell>
          <cell r="H697" t="str">
            <v>HELIOFITO DURABLE</v>
          </cell>
        </row>
        <row r="698">
          <cell r="A698">
            <v>697</v>
          </cell>
          <cell r="B698" t="str">
            <v>Lindackeria</v>
          </cell>
          <cell r="C698" t="str">
            <v>laurina</v>
          </cell>
          <cell r="D698" t="str">
            <v>Lindackeria laurina</v>
          </cell>
          <cell r="E698" t="str">
            <v>C. Presl</v>
          </cell>
          <cell r="F698" t="str">
            <v>FLACOURTIACEAE</v>
          </cell>
          <cell r="H698" t="str">
            <v>INDETERMINADO</v>
          </cell>
        </row>
        <row r="699">
          <cell r="A699">
            <v>698</v>
          </cell>
          <cell r="B699" t="str">
            <v>Lippia</v>
          </cell>
          <cell r="C699" t="str">
            <v>myriocephala</v>
          </cell>
          <cell r="D699" t="str">
            <v>Lippia myriocephala</v>
          </cell>
          <cell r="E699" t="str">
            <v>Schltdl. &amp; Cham.</v>
          </cell>
          <cell r="F699" t="str">
            <v>VERBENACEAE</v>
          </cell>
          <cell r="H699" t="str">
            <v>INDETERMINADO</v>
          </cell>
        </row>
        <row r="700">
          <cell r="A700">
            <v>699</v>
          </cell>
          <cell r="B700" t="str">
            <v>Lonchocarpus</v>
          </cell>
          <cell r="C700" t="str">
            <v>acuminatus</v>
          </cell>
          <cell r="D700" t="str">
            <v>Lonchocarpus acuminatus</v>
          </cell>
          <cell r="F700" t="str">
            <v>FABACEAE/PAP.</v>
          </cell>
          <cell r="H700" t="str">
            <v>INDETERMINADO</v>
          </cell>
        </row>
        <row r="701">
          <cell r="A701">
            <v>700</v>
          </cell>
          <cell r="B701" t="str">
            <v>Lonchocarpus</v>
          </cell>
          <cell r="C701" t="str">
            <v>atropurpureos</v>
          </cell>
          <cell r="D701" t="str">
            <v>Lonchocarpus atropurpureos</v>
          </cell>
          <cell r="F701" t="str">
            <v>FABACEAE/PAP.</v>
          </cell>
          <cell r="H701" t="str">
            <v>INDETERMINADO</v>
          </cell>
        </row>
        <row r="702">
          <cell r="A702">
            <v>701</v>
          </cell>
          <cell r="B702" t="str">
            <v>Lonchocarpus</v>
          </cell>
          <cell r="C702" t="str">
            <v>costaricensis</v>
          </cell>
          <cell r="D702" t="str">
            <v>Lonchocarpus costaricensis</v>
          </cell>
          <cell r="F702" t="str">
            <v>FABACEAE/PAP.</v>
          </cell>
          <cell r="G702" t="str">
            <v>Chaperno-Corteza de venado-Pava-Pavilla-Sietecueros</v>
          </cell>
          <cell r="H702" t="str">
            <v>INDETERMINADO</v>
          </cell>
        </row>
        <row r="703">
          <cell r="A703">
            <v>702</v>
          </cell>
          <cell r="B703" t="str">
            <v>Lonchocarpus</v>
          </cell>
          <cell r="C703" t="str">
            <v>cruentus</v>
          </cell>
          <cell r="D703" t="str">
            <v>Lonchocarpus cruentus</v>
          </cell>
          <cell r="E703" t="str">
            <v>Lundell</v>
          </cell>
          <cell r="F703" t="str">
            <v>FABACEAE/PAP.</v>
          </cell>
          <cell r="H703" t="str">
            <v>INDETERMINADO</v>
          </cell>
        </row>
        <row r="704">
          <cell r="A704">
            <v>703</v>
          </cell>
          <cell r="B704" t="str">
            <v>Lonchocarpus</v>
          </cell>
          <cell r="C704" t="str">
            <v>ferrugineus</v>
          </cell>
          <cell r="D704" t="str">
            <v>Lonchocarpus ferrugineus</v>
          </cell>
          <cell r="E704" t="str">
            <v>M. Sousa</v>
          </cell>
          <cell r="F704" t="str">
            <v>FABACEAE/PAP.</v>
          </cell>
          <cell r="G704" t="str">
            <v>Pava-Chaperno-Comenegro</v>
          </cell>
          <cell r="H704" t="str">
            <v>HELIOFITO DURABLE</v>
          </cell>
        </row>
        <row r="705">
          <cell r="A705">
            <v>704</v>
          </cell>
          <cell r="B705" t="str">
            <v>Lonchocarpus</v>
          </cell>
          <cell r="C705" t="str">
            <v>guatemalensis</v>
          </cell>
          <cell r="D705" t="str">
            <v>Lonchocarpus guatemalensis</v>
          </cell>
          <cell r="E705" t="str">
            <v>Benth.</v>
          </cell>
          <cell r="F705" t="str">
            <v>FABACEAE/PAP.</v>
          </cell>
          <cell r="G705" t="str">
            <v>Chaperno</v>
          </cell>
          <cell r="H705" t="str">
            <v>INDETERMINADO</v>
          </cell>
        </row>
        <row r="706">
          <cell r="A706">
            <v>705</v>
          </cell>
          <cell r="B706" t="str">
            <v>Lonchocarpus</v>
          </cell>
          <cell r="C706" t="str">
            <v>heptaphyllus</v>
          </cell>
          <cell r="D706" t="str">
            <v>Lonchocarpus heptaphyllus</v>
          </cell>
          <cell r="E706" t="str">
            <v>(Poir.) DC.</v>
          </cell>
          <cell r="F706" t="str">
            <v>FABACEAE/PAP.</v>
          </cell>
          <cell r="G706" t="str">
            <v>Chaperno</v>
          </cell>
          <cell r="H706" t="str">
            <v>INDETERMINADO</v>
          </cell>
        </row>
        <row r="707">
          <cell r="A707">
            <v>706</v>
          </cell>
          <cell r="B707" t="str">
            <v>Lonchocarpus</v>
          </cell>
          <cell r="C707" t="str">
            <v>macrophyllus</v>
          </cell>
          <cell r="D707" t="str">
            <v>Lonchocarpus macrophyllus</v>
          </cell>
          <cell r="E707" t="str">
            <v>Kunth</v>
          </cell>
          <cell r="F707" t="str">
            <v>FABACEAE/PAP.</v>
          </cell>
          <cell r="G707" t="str">
            <v>Chaperno</v>
          </cell>
          <cell r="H707" t="str">
            <v>INDETERMINADO</v>
          </cell>
        </row>
        <row r="708">
          <cell r="A708">
            <v>707</v>
          </cell>
          <cell r="B708" t="str">
            <v>Lonchocarpus</v>
          </cell>
          <cell r="C708" t="str">
            <v>oliganthus</v>
          </cell>
          <cell r="D708" t="str">
            <v>Lonchocarpus oliganthus</v>
          </cell>
          <cell r="E708" t="str">
            <v>F.J. Herm.</v>
          </cell>
          <cell r="F708" t="str">
            <v>FABACEAE/PAP.</v>
          </cell>
          <cell r="G708" t="str">
            <v>Come negro-Chaperno</v>
          </cell>
          <cell r="H708" t="str">
            <v>HELIOFITO DURABLE</v>
          </cell>
        </row>
        <row r="709">
          <cell r="A709">
            <v>708</v>
          </cell>
          <cell r="B709" t="str">
            <v>Lonchocarpus</v>
          </cell>
          <cell r="C709" t="str">
            <v>pentaphyllus</v>
          </cell>
          <cell r="D709" t="str">
            <v>Lonchocarpus pentaphyllus</v>
          </cell>
          <cell r="E709" t="str">
            <v>(Poir.) DC.</v>
          </cell>
          <cell r="F709" t="str">
            <v>FABACEAE/PAP.</v>
          </cell>
          <cell r="G709" t="str">
            <v>Chaperno</v>
          </cell>
          <cell r="H709" t="str">
            <v>HELIOFITO DURABLE</v>
          </cell>
        </row>
        <row r="710">
          <cell r="A710">
            <v>709</v>
          </cell>
          <cell r="B710" t="str">
            <v>Lonchocarpus</v>
          </cell>
          <cell r="C710" t="str">
            <v>rugosus</v>
          </cell>
          <cell r="D710" t="str">
            <v>Lonchocarpus rugosus</v>
          </cell>
          <cell r="F710" t="str">
            <v>FABACEAE/PAP.</v>
          </cell>
          <cell r="G710" t="str">
            <v>Carao macho-Cola de pavo-Come negro-Frijolillo
-Sandal macho-Sandalo-Sandalo macho</v>
          </cell>
          <cell r="H710" t="str">
            <v>INDETERMINADO</v>
          </cell>
        </row>
        <row r="711">
          <cell r="A711">
            <v>710</v>
          </cell>
          <cell r="B711" t="str">
            <v>Lonchocarpus</v>
          </cell>
          <cell r="C711" t="str">
            <v>sp</v>
          </cell>
          <cell r="D711" t="str">
            <v>Lonchocarpus sp</v>
          </cell>
          <cell r="F711" t="str">
            <v>FABACEAE/PAP.</v>
          </cell>
          <cell r="G711" t="str">
            <v>Chaperno</v>
          </cell>
          <cell r="H711" t="str">
            <v>HELIOFITO DURABLE</v>
          </cell>
        </row>
        <row r="712">
          <cell r="A712">
            <v>711</v>
          </cell>
          <cell r="B712" t="str">
            <v>Lonchocarpus</v>
          </cell>
          <cell r="C712" t="str">
            <v>velutinus</v>
          </cell>
          <cell r="D712" t="str">
            <v>Lonchocarpus velutinus</v>
          </cell>
          <cell r="F712" t="str">
            <v>FABACEAE/PAP.</v>
          </cell>
          <cell r="G712" t="str">
            <v>Chaperno</v>
          </cell>
          <cell r="H712" t="str">
            <v>HELIOFITO DURABLE</v>
          </cell>
        </row>
        <row r="713">
          <cell r="A713">
            <v>712</v>
          </cell>
          <cell r="B713" t="str">
            <v>Loreya</v>
          </cell>
          <cell r="C713" t="str">
            <v>mespiloides</v>
          </cell>
          <cell r="D713" t="str">
            <v>Loreya mespiloides</v>
          </cell>
          <cell r="E713" t="str">
            <v>Miq.</v>
          </cell>
          <cell r="F713" t="str">
            <v>MELASTOMATACEAE</v>
          </cell>
          <cell r="H713" t="str">
            <v>INDETERMINADO</v>
          </cell>
        </row>
        <row r="714">
          <cell r="A714">
            <v>713</v>
          </cell>
          <cell r="B714" t="str">
            <v>Lozania</v>
          </cell>
          <cell r="C714" t="str">
            <v>mutisiana</v>
          </cell>
          <cell r="D714" t="str">
            <v>Lozania mutisiana</v>
          </cell>
          <cell r="E714" t="str">
            <v>Roem. &amp; Schult.</v>
          </cell>
          <cell r="F714" t="str">
            <v>FLACOURTIACEAE</v>
          </cell>
          <cell r="H714" t="str">
            <v>ESCIOFITO</v>
          </cell>
        </row>
        <row r="715">
          <cell r="A715">
            <v>714</v>
          </cell>
          <cell r="B715" t="str">
            <v>Lozania</v>
          </cell>
          <cell r="C715" t="str">
            <v>pittieri</v>
          </cell>
          <cell r="D715" t="str">
            <v>Lozania pittieri</v>
          </cell>
          <cell r="E715" t="str">
            <v>(S.F. Blake) L.B. Sm.</v>
          </cell>
          <cell r="F715" t="str">
            <v>FLACOURTIACEAE</v>
          </cell>
          <cell r="H715" t="str">
            <v>ESCIOFITO</v>
          </cell>
        </row>
        <row r="716">
          <cell r="A716">
            <v>715</v>
          </cell>
          <cell r="B716" t="str">
            <v>Luehea</v>
          </cell>
          <cell r="C716" t="str">
            <v>candida</v>
          </cell>
          <cell r="D716" t="str">
            <v>Luehea candida</v>
          </cell>
          <cell r="F716" t="str">
            <v>TILIACEAE</v>
          </cell>
          <cell r="G716" t="str">
            <v>Guácimo molenillo-Molenillo guácimo-Molinillo</v>
          </cell>
          <cell r="H716" t="str">
            <v>INDETERMINADO</v>
          </cell>
        </row>
        <row r="717">
          <cell r="A717">
            <v>716</v>
          </cell>
          <cell r="B717" t="str">
            <v>Luehea</v>
          </cell>
          <cell r="C717" t="str">
            <v>seemannii</v>
          </cell>
          <cell r="D717" t="str">
            <v>Luehea seemannii</v>
          </cell>
          <cell r="E717" t="str">
            <v>Triana &amp; Planch</v>
          </cell>
          <cell r="F717" t="str">
            <v>TILIACEAE</v>
          </cell>
          <cell r="G717" t="str">
            <v>Guacimo colorado-GuácimoGuácimo macho-
Guácimo macho de montaña-Guacimón</v>
          </cell>
          <cell r="H717" t="str">
            <v>HELIOFITO DURABLE</v>
          </cell>
        </row>
        <row r="718">
          <cell r="A718">
            <v>717</v>
          </cell>
          <cell r="B718" t="str">
            <v>Luehea</v>
          </cell>
          <cell r="C718" t="str">
            <v>speciosa</v>
          </cell>
          <cell r="D718" t="str">
            <v>Luehea speciosa</v>
          </cell>
          <cell r="F718" t="str">
            <v>TILIACEAE</v>
          </cell>
          <cell r="G718" t="str">
            <v>Guácimo-Guácimo macho</v>
          </cell>
          <cell r="H718" t="str">
            <v>INDETERMINADO</v>
          </cell>
        </row>
        <row r="719">
          <cell r="A719">
            <v>718</v>
          </cell>
          <cell r="B719" t="str">
            <v>Lunania</v>
          </cell>
          <cell r="C719" t="str">
            <v>mexicana</v>
          </cell>
          <cell r="D719" t="str">
            <v>Lunania mexicana</v>
          </cell>
          <cell r="E719" t="str">
            <v>Brandegee</v>
          </cell>
          <cell r="F719" t="str">
            <v>FLACOURTIACEAE</v>
          </cell>
          <cell r="H719" t="str">
            <v>INDETERMINADO</v>
          </cell>
        </row>
        <row r="720">
          <cell r="A720">
            <v>719</v>
          </cell>
          <cell r="B720" t="str">
            <v>Lunania</v>
          </cell>
          <cell r="C720" t="str">
            <v>sp</v>
          </cell>
          <cell r="D720" t="str">
            <v>Lunania sp</v>
          </cell>
          <cell r="F720" t="str">
            <v>FLACOURTIACEAE</v>
          </cell>
          <cell r="H720" t="str">
            <v>INDETERMINADO</v>
          </cell>
        </row>
        <row r="721">
          <cell r="A721">
            <v>720</v>
          </cell>
          <cell r="B721" t="str">
            <v>Lundia</v>
          </cell>
          <cell r="C721" t="str">
            <v>puberula</v>
          </cell>
          <cell r="D721" t="str">
            <v>Lundia puberula</v>
          </cell>
          <cell r="E721" t="str">
            <v>Pittier</v>
          </cell>
          <cell r="F721" t="str">
            <v>BIGNONIACEAE</v>
          </cell>
          <cell r="H721" t="str">
            <v>INDETERMINADO</v>
          </cell>
        </row>
        <row r="722">
          <cell r="A722">
            <v>721</v>
          </cell>
          <cell r="B722" t="str">
            <v>Lysiloma</v>
          </cell>
          <cell r="C722" t="str">
            <v>divaricatum</v>
          </cell>
          <cell r="D722" t="str">
            <v>Lysiloma divaricatum</v>
          </cell>
          <cell r="F722" t="str">
            <v>FABACEAE/MIM.</v>
          </cell>
          <cell r="G722" t="str">
            <v>Quebracho-Ardillo-Quebracho-Tamarindo de monte</v>
          </cell>
          <cell r="H722" t="str">
            <v>INDETERMINADO</v>
          </cell>
        </row>
        <row r="723">
          <cell r="A723">
            <v>722</v>
          </cell>
          <cell r="B723" t="str">
            <v>Mabea</v>
          </cell>
          <cell r="C723" t="str">
            <v>montana</v>
          </cell>
          <cell r="D723" t="str">
            <v>Mabea montana</v>
          </cell>
          <cell r="F723" t="str">
            <v>EUPHORBIACEAE</v>
          </cell>
          <cell r="H723" t="str">
            <v>INDETERMINADO</v>
          </cell>
        </row>
        <row r="724">
          <cell r="A724">
            <v>723</v>
          </cell>
          <cell r="B724" t="str">
            <v>Mabea</v>
          </cell>
          <cell r="C724" t="str">
            <v>occidentalis</v>
          </cell>
          <cell r="D724" t="str">
            <v>Mabea occidentalis</v>
          </cell>
          <cell r="F724" t="str">
            <v>EUPHORBIACEAE</v>
          </cell>
          <cell r="H724" t="str">
            <v>HELIOFITO DURABLE</v>
          </cell>
        </row>
        <row r="725">
          <cell r="A725">
            <v>724</v>
          </cell>
          <cell r="B725" t="str">
            <v>Maclura</v>
          </cell>
          <cell r="C725" t="str">
            <v xml:space="preserve">tinctoria </v>
          </cell>
          <cell r="D725" t="str">
            <v xml:space="preserve">Maclura tinctoria </v>
          </cell>
          <cell r="E725" t="str">
            <v>(L.) G. Don</v>
          </cell>
          <cell r="F725" t="str">
            <v>MORACEAE</v>
          </cell>
          <cell r="G725" t="str">
            <v>Mora</v>
          </cell>
          <cell r="H725" t="str">
            <v>INDETERMINADO</v>
          </cell>
        </row>
        <row r="726">
          <cell r="A726">
            <v>725</v>
          </cell>
          <cell r="B726" t="str">
            <v>Machaerium</v>
          </cell>
          <cell r="C726" t="str">
            <v>biovulatum</v>
          </cell>
          <cell r="D726" t="str">
            <v>Machaerium biovulatum</v>
          </cell>
          <cell r="F726" t="str">
            <v>FABACEAE/PAP.</v>
          </cell>
          <cell r="G726" t="str">
            <v>Espino negro-Jarro caliente-Palo bejuco-Siete cuero</v>
          </cell>
          <cell r="H726" t="str">
            <v>INDETERMINADO</v>
          </cell>
        </row>
        <row r="727">
          <cell r="A727">
            <v>726</v>
          </cell>
          <cell r="B727" t="str">
            <v>Machaerium</v>
          </cell>
          <cell r="C727" t="str">
            <v>cirrhiferum</v>
          </cell>
          <cell r="D727" t="str">
            <v>Machaerium cirrhiferum</v>
          </cell>
          <cell r="E727" t="str">
            <v>Pittier</v>
          </cell>
          <cell r="F727" t="str">
            <v>FABACEAE/PAP.</v>
          </cell>
          <cell r="H727" t="str">
            <v>INDETERMINADO</v>
          </cell>
        </row>
        <row r="728">
          <cell r="A728">
            <v>727</v>
          </cell>
          <cell r="B728" t="str">
            <v>Machaerium</v>
          </cell>
          <cell r="C728" t="str">
            <v>floribundum</v>
          </cell>
          <cell r="D728" t="str">
            <v>Machaerium floribundum</v>
          </cell>
          <cell r="E728" t="str">
            <v>Benth.</v>
          </cell>
          <cell r="F728" t="str">
            <v>FABACEAE/PAP.</v>
          </cell>
          <cell r="H728" t="str">
            <v>INDETERMINADO</v>
          </cell>
        </row>
        <row r="729">
          <cell r="A729">
            <v>728</v>
          </cell>
          <cell r="B729" t="str">
            <v>Machaerium</v>
          </cell>
          <cell r="C729" t="str">
            <v>kegelii</v>
          </cell>
          <cell r="D729" t="str">
            <v>Machaerium kegelii</v>
          </cell>
          <cell r="E729" t="str">
            <v>Meisn.</v>
          </cell>
          <cell r="F729" t="str">
            <v>FABACEAE/PAP.</v>
          </cell>
          <cell r="H729" t="str">
            <v>INDETERMINADO</v>
          </cell>
        </row>
        <row r="730">
          <cell r="A730">
            <v>729</v>
          </cell>
          <cell r="B730" t="str">
            <v>Machaerium</v>
          </cell>
          <cell r="C730" t="str">
            <v>seemannii</v>
          </cell>
          <cell r="D730" t="str">
            <v>Machaerium seemannii</v>
          </cell>
          <cell r="E730" t="str">
            <v>Benth.</v>
          </cell>
          <cell r="F730" t="str">
            <v>FABACEAE/PAP.</v>
          </cell>
          <cell r="H730" t="str">
            <v>INDETERMINADO</v>
          </cell>
        </row>
        <row r="731">
          <cell r="A731">
            <v>730</v>
          </cell>
          <cell r="B731" t="str">
            <v>Maclura</v>
          </cell>
          <cell r="C731" t="str">
            <v>tinctorea</v>
          </cell>
          <cell r="D731" t="str">
            <v>Maclura tinctorea</v>
          </cell>
          <cell r="F731" t="str">
            <v>MORACEAE</v>
          </cell>
          <cell r="H731" t="str">
            <v>INDETERMINADO</v>
          </cell>
        </row>
        <row r="732">
          <cell r="A732">
            <v>731</v>
          </cell>
          <cell r="B732" t="str">
            <v>Macrohasseltia</v>
          </cell>
          <cell r="C732" t="str">
            <v>macroterantha</v>
          </cell>
          <cell r="D732" t="str">
            <v>Macrohasseltia macroterantha</v>
          </cell>
          <cell r="E732" t="str">
            <v>(Standl. &amp; L. O. Williams) L. O. Williams</v>
          </cell>
          <cell r="F732" t="str">
            <v>FLACOURTIACEAE</v>
          </cell>
          <cell r="H732" t="str">
            <v>ESCIOFITO</v>
          </cell>
        </row>
        <row r="733">
          <cell r="A733">
            <v>732</v>
          </cell>
          <cell r="B733" t="str">
            <v>Macrolobium</v>
          </cell>
          <cell r="C733" t="str">
            <v>costaricense</v>
          </cell>
          <cell r="D733" t="str">
            <v>Macrolobium costaricense</v>
          </cell>
          <cell r="E733" t="str">
            <v>W.C. Burger</v>
          </cell>
          <cell r="F733" t="str">
            <v>FABACEAE/CAES.</v>
          </cell>
          <cell r="G733" t="str">
            <v>Pata de elefante</v>
          </cell>
          <cell r="H733" t="str">
            <v>ESCIOFITO</v>
          </cell>
        </row>
        <row r="734">
          <cell r="A734">
            <v>733</v>
          </cell>
          <cell r="B734" t="str">
            <v>Macrolobium</v>
          </cell>
          <cell r="C734" t="str">
            <v>hartshornii</v>
          </cell>
          <cell r="D734" t="str">
            <v>Macrolobium hartshornii</v>
          </cell>
          <cell r="E734" t="str">
            <v>R. S. Cowan</v>
          </cell>
          <cell r="F734" t="str">
            <v>FABACEAE/CAES.</v>
          </cell>
          <cell r="G734" t="str">
            <v>Josefino-Tamarindo de suampo</v>
          </cell>
          <cell r="H734" t="str">
            <v>ESCIOFITO</v>
          </cell>
        </row>
        <row r="735">
          <cell r="A735">
            <v>734</v>
          </cell>
          <cell r="B735" t="str">
            <v>Macrolobium</v>
          </cell>
          <cell r="C735" t="str">
            <v>sp</v>
          </cell>
          <cell r="D735" t="str">
            <v>Macrolobium sp</v>
          </cell>
          <cell r="F735" t="str">
            <v>FABACEAE/CAES.</v>
          </cell>
          <cell r="H735" t="str">
            <v>INDETERMINADO</v>
          </cell>
        </row>
        <row r="736">
          <cell r="A736">
            <v>735</v>
          </cell>
          <cell r="B736" t="str">
            <v>Magnolia</v>
          </cell>
          <cell r="C736" t="str">
            <v>poasana</v>
          </cell>
          <cell r="D736" t="str">
            <v>Magnolia poasana</v>
          </cell>
          <cell r="F736" t="str">
            <v>MAGNOLIACEAE</v>
          </cell>
          <cell r="G736" t="str">
            <v>Magnolia</v>
          </cell>
          <cell r="H736" t="str">
            <v>HELIOFITO DURABLE</v>
          </cell>
        </row>
        <row r="737">
          <cell r="A737">
            <v>736</v>
          </cell>
          <cell r="B737" t="str">
            <v>Malouetia</v>
          </cell>
          <cell r="C737" t="str">
            <v>guatemalensis</v>
          </cell>
          <cell r="D737" t="str">
            <v>Malouetia guatemalensis</v>
          </cell>
          <cell r="E737" t="str">
            <v>(Müll. Arg.) Standl.</v>
          </cell>
          <cell r="F737" t="str">
            <v>APOCYNACEAE</v>
          </cell>
          <cell r="H737" t="str">
            <v>INDETERMINADO</v>
          </cell>
        </row>
        <row r="738">
          <cell r="A738">
            <v>737</v>
          </cell>
          <cell r="B738" t="str">
            <v>Malpighia</v>
          </cell>
          <cell r="C738" t="str">
            <v>albiflora</v>
          </cell>
          <cell r="D738" t="str">
            <v>Malpighia albiflora</v>
          </cell>
          <cell r="E738" t="str">
            <v>(Cuatrec.) Cuatrec.</v>
          </cell>
          <cell r="F738" t="str">
            <v>MALPIGHIACEAE</v>
          </cell>
          <cell r="H738" t="str">
            <v>INDETERMINADO</v>
          </cell>
        </row>
        <row r="739">
          <cell r="A739">
            <v>738</v>
          </cell>
          <cell r="B739" t="str">
            <v>Malpighia</v>
          </cell>
          <cell r="C739" t="str">
            <v>stevensii</v>
          </cell>
          <cell r="D739" t="str">
            <v>Malpighia stevensii</v>
          </cell>
          <cell r="F739" t="str">
            <v>MALPIGHIACEAE</v>
          </cell>
          <cell r="H739" t="str">
            <v>INDETERMINADO</v>
          </cell>
        </row>
        <row r="740">
          <cell r="A740">
            <v>739</v>
          </cell>
          <cell r="B740" t="str">
            <v>Malvaviscus</v>
          </cell>
          <cell r="C740" t="str">
            <v>arboreus</v>
          </cell>
          <cell r="D740" t="str">
            <v>Malvaviscus arboreus</v>
          </cell>
          <cell r="E740" t="str">
            <v>Cav.</v>
          </cell>
          <cell r="F740" t="str">
            <v>MALVACEAE</v>
          </cell>
          <cell r="H740" t="str">
            <v>HELIOFITO DURABLE</v>
          </cell>
        </row>
        <row r="741">
          <cell r="A741">
            <v>740</v>
          </cell>
          <cell r="B741" t="str">
            <v>Manilkara</v>
          </cell>
          <cell r="C741" t="str">
            <v>chicle</v>
          </cell>
          <cell r="D741" t="str">
            <v>Manilkara chicle</v>
          </cell>
          <cell r="F741" t="str">
            <v>SAPOTACEAE</v>
          </cell>
          <cell r="G741" t="str">
            <v>Níspero-Níspero chicle</v>
          </cell>
          <cell r="H741" t="str">
            <v>ESCIOFITO</v>
          </cell>
        </row>
        <row r="742">
          <cell r="A742">
            <v>741</v>
          </cell>
          <cell r="B742" t="str">
            <v>Manilkara</v>
          </cell>
          <cell r="C742" t="str">
            <v>inundata</v>
          </cell>
          <cell r="D742" t="str">
            <v>Manilkara inundata</v>
          </cell>
          <cell r="F742" t="str">
            <v>SAPOTACEAE</v>
          </cell>
          <cell r="H742" t="str">
            <v>INDETERMINADO</v>
          </cell>
        </row>
        <row r="743">
          <cell r="A743">
            <v>742</v>
          </cell>
          <cell r="B743" t="str">
            <v>Manilkara</v>
          </cell>
          <cell r="C743" t="str">
            <v>staminodella</v>
          </cell>
          <cell r="D743" t="str">
            <v>Manilkara staminodella</v>
          </cell>
          <cell r="E743" t="str">
            <v>Gilly</v>
          </cell>
          <cell r="F743" t="str">
            <v>SAPOTACEAE</v>
          </cell>
          <cell r="H743" t="str">
            <v>INDETERMINADO</v>
          </cell>
        </row>
        <row r="744">
          <cell r="A744">
            <v>743</v>
          </cell>
          <cell r="B744" t="str">
            <v>Manilkara</v>
          </cell>
          <cell r="C744" t="str">
            <v>zapota</v>
          </cell>
          <cell r="D744" t="str">
            <v>Manilkara zapota</v>
          </cell>
          <cell r="F744" t="str">
            <v>SAPOTACEAE</v>
          </cell>
          <cell r="H744" t="str">
            <v>INDETERMINADO</v>
          </cell>
        </row>
        <row r="745">
          <cell r="A745">
            <v>744</v>
          </cell>
          <cell r="B745" t="str">
            <v>Maquira</v>
          </cell>
          <cell r="C745" t="str">
            <v>costaricana</v>
          </cell>
          <cell r="D745" t="str">
            <v>Maquira costaricana</v>
          </cell>
          <cell r="E745" t="str">
            <v>(Standl.) C. C. Berg</v>
          </cell>
          <cell r="F745" t="str">
            <v>MORACEAE</v>
          </cell>
          <cell r="H745" t="str">
            <v>HELIOFITO DURABLE</v>
          </cell>
        </row>
        <row r="746">
          <cell r="A746">
            <v>745</v>
          </cell>
          <cell r="B746" t="str">
            <v>Maranthes</v>
          </cell>
          <cell r="C746" t="str">
            <v>panamensis</v>
          </cell>
          <cell r="D746" t="str">
            <v>Maranthes panamensis</v>
          </cell>
          <cell r="E746" t="str">
            <v>(Standl.) Prance &amp; F. White</v>
          </cell>
          <cell r="F746" t="str">
            <v>CHRYSOBALANACEAE</v>
          </cell>
          <cell r="G746" t="str">
            <v>Pejiballe</v>
          </cell>
          <cell r="H746" t="str">
            <v>ESCIOFITO</v>
          </cell>
        </row>
        <row r="747">
          <cell r="A747">
            <v>746</v>
          </cell>
          <cell r="B747" t="str">
            <v>Marcgravia</v>
          </cell>
          <cell r="C747" t="str">
            <v>caudata</v>
          </cell>
          <cell r="D747" t="str">
            <v>Marcgravia caudata</v>
          </cell>
          <cell r="E747" t="str">
            <v>Triana &amp; Planch.</v>
          </cell>
          <cell r="F747" t="str">
            <v>MARCGRAVIACEAE</v>
          </cell>
          <cell r="H747" t="str">
            <v>INDETERMINADO</v>
          </cell>
        </row>
        <row r="748">
          <cell r="A748">
            <v>747</v>
          </cell>
          <cell r="B748" t="str">
            <v>Marcgravia</v>
          </cell>
          <cell r="C748" t="str">
            <v>mexicana</v>
          </cell>
          <cell r="D748" t="str">
            <v>Marcgravia mexicana</v>
          </cell>
          <cell r="E748" t="str">
            <v>Gilg</v>
          </cell>
          <cell r="F748" t="str">
            <v>MARCGRAVIACEAE</v>
          </cell>
          <cell r="H748" t="str">
            <v>INDETERMINADO</v>
          </cell>
        </row>
        <row r="749">
          <cell r="A749">
            <v>748</v>
          </cell>
          <cell r="B749" t="str">
            <v>Marcgravia</v>
          </cell>
          <cell r="C749" t="str">
            <v>nervosa</v>
          </cell>
          <cell r="D749" t="str">
            <v>Marcgravia nervosa</v>
          </cell>
          <cell r="E749" t="str">
            <v>Triana &amp; Planch</v>
          </cell>
          <cell r="F749" t="str">
            <v>MARCGRAVIACEAE</v>
          </cell>
          <cell r="H749" t="str">
            <v>INDETERMINADO</v>
          </cell>
        </row>
        <row r="750">
          <cell r="A750">
            <v>749</v>
          </cell>
          <cell r="B750" t="str">
            <v>Margaritaria</v>
          </cell>
          <cell r="C750" t="str">
            <v>nobilis</v>
          </cell>
          <cell r="D750" t="str">
            <v>Margaritaria nobilis</v>
          </cell>
          <cell r="E750" t="str">
            <v>L. f.</v>
          </cell>
          <cell r="F750" t="str">
            <v>EUPHORBIACEAE</v>
          </cell>
          <cell r="H750" t="str">
            <v>HELIOFITO DURABLE</v>
          </cell>
        </row>
        <row r="751">
          <cell r="A751">
            <v>750</v>
          </cell>
          <cell r="B751" t="str">
            <v>Marila</v>
          </cell>
          <cell r="C751" t="str">
            <v>laxiflora</v>
          </cell>
          <cell r="D751" t="str">
            <v>Marila laxiflora</v>
          </cell>
          <cell r="E751" t="str">
            <v>Rusby</v>
          </cell>
          <cell r="F751" t="str">
            <v>CLUSIACEAE</v>
          </cell>
          <cell r="G751" t="str">
            <v>Goma</v>
          </cell>
          <cell r="H751" t="str">
            <v>HELIOFITO DURABLE</v>
          </cell>
        </row>
        <row r="752">
          <cell r="A752">
            <v>751</v>
          </cell>
          <cell r="B752" t="str">
            <v>Marila</v>
          </cell>
          <cell r="C752" t="str">
            <v>pluricostata</v>
          </cell>
          <cell r="D752" t="str">
            <v>Marila pluricostata</v>
          </cell>
          <cell r="E752" t="str">
            <v>Standl. &amp; L. O. Williams</v>
          </cell>
          <cell r="F752" t="str">
            <v>CLUSIACEAE</v>
          </cell>
          <cell r="G752" t="str">
            <v>Camaron</v>
          </cell>
          <cell r="H752" t="str">
            <v>HELIOFITO DURABLE</v>
          </cell>
        </row>
        <row r="753">
          <cell r="A753">
            <v>752</v>
          </cell>
          <cell r="B753" t="str">
            <v>Marila</v>
          </cell>
          <cell r="C753" t="str">
            <v>sp</v>
          </cell>
          <cell r="D753" t="str">
            <v>Marila sp</v>
          </cell>
          <cell r="F753" t="str">
            <v>CLUSIACEAE</v>
          </cell>
          <cell r="H753" t="str">
            <v>HELIOFITO DURABLE</v>
          </cell>
        </row>
        <row r="754">
          <cell r="A754">
            <v>753</v>
          </cell>
          <cell r="B754" t="str">
            <v>Maripa</v>
          </cell>
          <cell r="C754" t="str">
            <v>nicaraguensis</v>
          </cell>
          <cell r="D754" t="str">
            <v>Maripa nicaraguensis</v>
          </cell>
          <cell r="E754" t="str">
            <v>Hemsl.</v>
          </cell>
          <cell r="F754" t="str">
            <v>CONVOLVULACEAE</v>
          </cell>
          <cell r="H754" t="str">
            <v>INDETERMINADO</v>
          </cell>
        </row>
        <row r="755">
          <cell r="A755">
            <v>754</v>
          </cell>
          <cell r="B755" t="str">
            <v>Markea</v>
          </cell>
          <cell r="C755" t="str">
            <v>leucantha</v>
          </cell>
          <cell r="D755" t="str">
            <v>Markea leucantha</v>
          </cell>
          <cell r="E755" t="str">
            <v>(sin.) Donn. Sm.</v>
          </cell>
          <cell r="F755" t="str">
            <v>SOLANACEAE</v>
          </cell>
          <cell r="H755" t="str">
            <v>INDETERMINADO</v>
          </cell>
        </row>
        <row r="756">
          <cell r="A756">
            <v>755</v>
          </cell>
          <cell r="B756" t="str">
            <v>Matayba</v>
          </cell>
          <cell r="C756" t="str">
            <v>apetala</v>
          </cell>
          <cell r="D756" t="str">
            <v>Matayba apetala</v>
          </cell>
          <cell r="E756" t="str">
            <v>Radlk.</v>
          </cell>
          <cell r="F756" t="str">
            <v>SAPINDACEAE</v>
          </cell>
          <cell r="H756" t="str">
            <v>INDETERMINADO</v>
          </cell>
        </row>
        <row r="757">
          <cell r="A757">
            <v>756</v>
          </cell>
          <cell r="B757" t="str">
            <v>Matayba</v>
          </cell>
          <cell r="C757" t="str">
            <v>clavelligera</v>
          </cell>
          <cell r="D757" t="str">
            <v>Matayba clavelligera</v>
          </cell>
          <cell r="E757" t="str">
            <v>Radlk</v>
          </cell>
          <cell r="F757" t="str">
            <v>SAPINDACEAE</v>
          </cell>
          <cell r="H757" t="str">
            <v>ESCIOFITO</v>
          </cell>
        </row>
        <row r="758">
          <cell r="A758">
            <v>757</v>
          </cell>
          <cell r="B758" t="str">
            <v>Matayba</v>
          </cell>
          <cell r="C758" t="str">
            <v>glaberrima</v>
          </cell>
          <cell r="D758" t="str">
            <v>Matayba glaberrima</v>
          </cell>
          <cell r="E758" t="str">
            <v>Radlk.</v>
          </cell>
          <cell r="F758" t="str">
            <v>SAPINDACEAE</v>
          </cell>
          <cell r="H758" t="str">
            <v>INDETERMINADO</v>
          </cell>
        </row>
        <row r="759">
          <cell r="A759">
            <v>758</v>
          </cell>
          <cell r="B759" t="str">
            <v>Matayba</v>
          </cell>
          <cell r="C759" t="str">
            <v>ingifolia</v>
          </cell>
          <cell r="D759" t="str">
            <v>Matayba ingifolia</v>
          </cell>
          <cell r="E759" t="str">
            <v>Standl.</v>
          </cell>
          <cell r="F759" t="str">
            <v>SAPINDACEAE</v>
          </cell>
          <cell r="H759" t="str">
            <v>ESCIOFITO</v>
          </cell>
        </row>
        <row r="760">
          <cell r="A760">
            <v>759</v>
          </cell>
          <cell r="B760" t="str">
            <v>Matayba</v>
          </cell>
          <cell r="C760" t="str">
            <v>oppositifolia</v>
          </cell>
          <cell r="D760" t="str">
            <v>Matayba oppositifolia</v>
          </cell>
          <cell r="E760" t="str">
            <v>(A. Rich.) Britton</v>
          </cell>
          <cell r="F760" t="str">
            <v>SAPINDACEAE</v>
          </cell>
          <cell r="H760" t="str">
            <v>ESCIOFITO</v>
          </cell>
        </row>
        <row r="761">
          <cell r="A761">
            <v>760</v>
          </cell>
          <cell r="B761" t="str">
            <v>Matayba</v>
          </cell>
          <cell r="C761" t="str">
            <v>pseudoestipularis</v>
          </cell>
          <cell r="D761" t="str">
            <v>Matayba pseudoestipularis</v>
          </cell>
          <cell r="E761" t="str">
            <v>T. D. Penn.</v>
          </cell>
          <cell r="F761" t="str">
            <v>SAPINDACEAE</v>
          </cell>
          <cell r="H761" t="str">
            <v>INDETERMINADO</v>
          </cell>
        </row>
        <row r="762">
          <cell r="A762">
            <v>761</v>
          </cell>
          <cell r="B762" t="str">
            <v>Matayba</v>
          </cell>
          <cell r="C762" t="str">
            <v>sp</v>
          </cell>
          <cell r="D762" t="str">
            <v>Matayba sp</v>
          </cell>
          <cell r="F762" t="str">
            <v>SAPINDACEAE</v>
          </cell>
          <cell r="H762" t="str">
            <v>ESCIOFITO</v>
          </cell>
        </row>
        <row r="763">
          <cell r="A763">
            <v>762</v>
          </cell>
          <cell r="B763" t="str">
            <v>Matelea</v>
          </cell>
          <cell r="C763" t="str">
            <v>sp</v>
          </cell>
          <cell r="D763" t="str">
            <v>Matelea sp</v>
          </cell>
          <cell r="F763" t="str">
            <v>ASCLEPIADACEAE</v>
          </cell>
          <cell r="H763" t="str">
            <v>INDETERMINADO</v>
          </cell>
        </row>
        <row r="764">
          <cell r="A764">
            <v>763</v>
          </cell>
          <cell r="B764" t="str">
            <v>Matudaea</v>
          </cell>
          <cell r="C764" t="str">
            <v>trinervia</v>
          </cell>
          <cell r="D764" t="str">
            <v>Matudaea trinervia</v>
          </cell>
          <cell r="E764" t="str">
            <v>Lundell</v>
          </cell>
          <cell r="F764" t="str">
            <v>HAMAMELIDACEAE</v>
          </cell>
          <cell r="H764" t="str">
            <v>HELIOFITO DURABLE</v>
          </cell>
        </row>
        <row r="765">
          <cell r="A765">
            <v>764</v>
          </cell>
          <cell r="B765" t="str">
            <v>Mauria</v>
          </cell>
          <cell r="C765" t="str">
            <v>heterophylla</v>
          </cell>
          <cell r="D765" t="str">
            <v>Mauria heterophylla</v>
          </cell>
          <cell r="F765" t="str">
            <v>ANACARDIACEAE</v>
          </cell>
          <cell r="H765" t="str">
            <v>INDETERMINADO</v>
          </cell>
        </row>
        <row r="766">
          <cell r="A766">
            <v>765</v>
          </cell>
          <cell r="B766" t="str">
            <v>Mayna</v>
          </cell>
          <cell r="C766" t="str">
            <v>odorata</v>
          </cell>
          <cell r="D766" t="str">
            <v>Mayna odorata</v>
          </cell>
          <cell r="E766" t="str">
            <v>Aubl.</v>
          </cell>
          <cell r="F766" t="str">
            <v>FLACOURTIACEAE</v>
          </cell>
          <cell r="H766" t="str">
            <v>INDETERMINADO</v>
          </cell>
        </row>
        <row r="767">
          <cell r="A767">
            <v>766</v>
          </cell>
          <cell r="B767" t="str">
            <v>Maytenus</v>
          </cell>
          <cell r="C767" t="str">
            <v>guyanensis</v>
          </cell>
          <cell r="D767" t="str">
            <v>Maytenus guyanensis</v>
          </cell>
          <cell r="E767" t="str">
            <v>UNK ex Reissek</v>
          </cell>
          <cell r="F767" t="str">
            <v>CELASTRACEAE</v>
          </cell>
          <cell r="H767" t="str">
            <v>ESCIOFITO</v>
          </cell>
        </row>
        <row r="768">
          <cell r="A768">
            <v>767</v>
          </cell>
          <cell r="B768" t="str">
            <v>Maytenus</v>
          </cell>
          <cell r="C768" t="str">
            <v>recondita</v>
          </cell>
          <cell r="D768" t="str">
            <v>Maytenus recondita</v>
          </cell>
          <cell r="E768" t="str">
            <v>Hammel</v>
          </cell>
          <cell r="F768" t="str">
            <v>CELASTRACEAE</v>
          </cell>
          <cell r="H768" t="str">
            <v>INDETERMINADO</v>
          </cell>
        </row>
        <row r="769">
          <cell r="A769">
            <v>768</v>
          </cell>
          <cell r="B769" t="str">
            <v>Maytenus</v>
          </cell>
          <cell r="C769" t="str">
            <v>sp</v>
          </cell>
          <cell r="D769" t="str">
            <v>Maytenus sp</v>
          </cell>
          <cell r="F769" t="str">
            <v>CELASTRACEAE</v>
          </cell>
          <cell r="H769" t="str">
            <v>ESCIOFITO</v>
          </cell>
        </row>
        <row r="770">
          <cell r="A770">
            <v>769</v>
          </cell>
          <cell r="B770" t="str">
            <v>Meliosma</v>
          </cell>
          <cell r="C770" t="str">
            <v>aff. depressiva</v>
          </cell>
          <cell r="D770" t="str">
            <v>Meliosma aff. depressiva</v>
          </cell>
          <cell r="E770" t="str">
            <v>J. F. Morales</v>
          </cell>
          <cell r="F770" t="str">
            <v>SABIACEAE</v>
          </cell>
          <cell r="H770" t="str">
            <v>INDETERMINADO</v>
          </cell>
        </row>
        <row r="771">
          <cell r="A771">
            <v>770</v>
          </cell>
          <cell r="B771" t="str">
            <v>Meliosma</v>
          </cell>
          <cell r="C771" t="str">
            <v>allenii</v>
          </cell>
          <cell r="D771" t="str">
            <v>Meliosma allenii</v>
          </cell>
          <cell r="F771" t="str">
            <v>SABIACEAE</v>
          </cell>
          <cell r="G771" t="str">
            <v>Ira-Vencesnuco</v>
          </cell>
          <cell r="H771" t="str">
            <v>INDETERMINADO</v>
          </cell>
        </row>
        <row r="772">
          <cell r="A772">
            <v>771</v>
          </cell>
          <cell r="B772" t="str">
            <v>Meliosma</v>
          </cell>
          <cell r="C772" t="str">
            <v>brenesii</v>
          </cell>
          <cell r="D772" t="str">
            <v>Meliosma brenesii</v>
          </cell>
          <cell r="E772" t="str">
            <v>Standl.</v>
          </cell>
          <cell r="F772" t="str">
            <v>SABIACEAE</v>
          </cell>
          <cell r="H772" t="str">
            <v>INDETERMINADO</v>
          </cell>
        </row>
        <row r="773">
          <cell r="A773">
            <v>772</v>
          </cell>
          <cell r="B773" t="str">
            <v>Meliosma</v>
          </cell>
          <cell r="C773" t="str">
            <v>donnellsmithii</v>
          </cell>
          <cell r="D773" t="str">
            <v>Meliosma donnellsmithii</v>
          </cell>
          <cell r="E773" t="str">
            <v>Urb.</v>
          </cell>
          <cell r="F773" t="str">
            <v>SABIACEAE</v>
          </cell>
          <cell r="G773" t="str">
            <v>Uvilla</v>
          </cell>
          <cell r="H773" t="str">
            <v>HELIOFITO DURABLE</v>
          </cell>
        </row>
        <row r="774">
          <cell r="A774">
            <v>773</v>
          </cell>
          <cell r="B774" t="str">
            <v>Meliosma</v>
          </cell>
          <cell r="C774" t="str">
            <v>glabra</v>
          </cell>
          <cell r="D774" t="str">
            <v>Meliosma glabra</v>
          </cell>
          <cell r="F774" t="str">
            <v>SABIACEAE</v>
          </cell>
          <cell r="H774" t="str">
            <v>INDETERMINADO</v>
          </cell>
        </row>
        <row r="775">
          <cell r="A775">
            <v>774</v>
          </cell>
          <cell r="B775" t="str">
            <v>Meliosma</v>
          </cell>
          <cell r="C775" t="str">
            <v>glabrata</v>
          </cell>
          <cell r="D775" t="str">
            <v>Meliosma glabrata</v>
          </cell>
          <cell r="E775" t="str">
            <v>(Liebm.) Urb.</v>
          </cell>
          <cell r="F775" t="str">
            <v>SABIACEAE</v>
          </cell>
          <cell r="H775" t="str">
            <v>INDETERMINADO</v>
          </cell>
        </row>
        <row r="776">
          <cell r="A776">
            <v>775</v>
          </cell>
          <cell r="B776" t="str">
            <v>Meliosma</v>
          </cell>
          <cell r="C776" t="str">
            <v>sp</v>
          </cell>
          <cell r="D776" t="str">
            <v>Meliosma sp</v>
          </cell>
          <cell r="F776" t="str">
            <v>SABIACEAE</v>
          </cell>
          <cell r="H776" t="str">
            <v>INDETERMINADO</v>
          </cell>
        </row>
        <row r="777">
          <cell r="A777">
            <v>776</v>
          </cell>
          <cell r="B777" t="str">
            <v>Meliosma</v>
          </cell>
          <cell r="C777" t="str">
            <v>vernicosa</v>
          </cell>
          <cell r="D777" t="str">
            <v>Meliosma vernicosa</v>
          </cell>
          <cell r="E777" t="str">
            <v>(Liebm.) Griseb.</v>
          </cell>
          <cell r="F777" t="str">
            <v>SABIACEAE</v>
          </cell>
          <cell r="H777" t="str">
            <v>HELIOFITO DURABLE</v>
          </cell>
        </row>
        <row r="778">
          <cell r="A778">
            <v>777</v>
          </cell>
          <cell r="B778" t="str">
            <v>Mezilaurus</v>
          </cell>
          <cell r="C778" t="str">
            <v>sp</v>
          </cell>
          <cell r="D778" t="str">
            <v>Mezilaurus sp</v>
          </cell>
          <cell r="F778" t="str">
            <v>LAURACEAE</v>
          </cell>
          <cell r="H778" t="str">
            <v>INDETERMINADO</v>
          </cell>
        </row>
        <row r="779">
          <cell r="A779">
            <v>778</v>
          </cell>
          <cell r="B779" t="str">
            <v>Miconia</v>
          </cell>
          <cell r="C779" t="str">
            <v>affinis</v>
          </cell>
          <cell r="D779" t="str">
            <v>Miconia affinis</v>
          </cell>
          <cell r="E779" t="str">
            <v>DC.</v>
          </cell>
          <cell r="F779" t="str">
            <v>MELASTOMATACEAE</v>
          </cell>
          <cell r="G779" t="str">
            <v>Lengua de vaca</v>
          </cell>
          <cell r="H779" t="str">
            <v>HELIOFITO EFIMERO</v>
          </cell>
        </row>
        <row r="780">
          <cell r="A780">
            <v>779</v>
          </cell>
          <cell r="B780" t="str">
            <v>Miconia</v>
          </cell>
          <cell r="C780" t="str">
            <v>albicans</v>
          </cell>
          <cell r="D780" t="str">
            <v>Miconia albicans</v>
          </cell>
          <cell r="E780" t="str">
            <v>(Sw.) Triana</v>
          </cell>
          <cell r="F780" t="str">
            <v>MELASTOMATACEAE</v>
          </cell>
          <cell r="H780" t="str">
            <v>INDETERMINADO</v>
          </cell>
        </row>
        <row r="781">
          <cell r="A781">
            <v>780</v>
          </cell>
          <cell r="B781" t="str">
            <v>Miconia</v>
          </cell>
          <cell r="C781" t="str">
            <v>ampla</v>
          </cell>
          <cell r="D781" t="str">
            <v>Miconia ampla</v>
          </cell>
          <cell r="E781" t="str">
            <v>Triana</v>
          </cell>
          <cell r="F781" t="str">
            <v>MELASTOMATACEAE</v>
          </cell>
          <cell r="H781" t="str">
            <v>INDETERMINADO</v>
          </cell>
        </row>
        <row r="782">
          <cell r="A782">
            <v>781</v>
          </cell>
          <cell r="B782" t="str">
            <v>Miconia</v>
          </cell>
          <cell r="C782" t="str">
            <v>appendiculata</v>
          </cell>
          <cell r="D782" t="str">
            <v>Miconia appendiculata</v>
          </cell>
          <cell r="E782" t="str">
            <v>Triana</v>
          </cell>
          <cell r="F782" t="str">
            <v>MELASTOMATACEAE</v>
          </cell>
          <cell r="H782" t="str">
            <v>HELIOFITO DURABLE</v>
          </cell>
        </row>
        <row r="783">
          <cell r="A783">
            <v>782</v>
          </cell>
          <cell r="B783" t="str">
            <v>Miconia</v>
          </cell>
          <cell r="C783" t="str">
            <v>argentea</v>
          </cell>
          <cell r="D783" t="str">
            <v>Miconia argentea</v>
          </cell>
          <cell r="E783" t="str">
            <v>(SW.) DC.</v>
          </cell>
          <cell r="F783" t="str">
            <v>MELASTOMATACEAE</v>
          </cell>
          <cell r="G783" t="str">
            <v>Santa maria</v>
          </cell>
          <cell r="H783" t="str">
            <v>HELIOFITO EFIMERO</v>
          </cell>
        </row>
        <row r="784">
          <cell r="A784">
            <v>783</v>
          </cell>
          <cell r="B784" t="str">
            <v>Miconia</v>
          </cell>
          <cell r="C784" t="str">
            <v>borealis</v>
          </cell>
          <cell r="D784" t="str">
            <v>Miconia borealis</v>
          </cell>
          <cell r="E784" t="str">
            <v>Gleason</v>
          </cell>
          <cell r="F784" t="str">
            <v>MELASTOMATACEAE</v>
          </cell>
          <cell r="H784" t="str">
            <v>INDETERMINADO</v>
          </cell>
        </row>
        <row r="785">
          <cell r="A785">
            <v>784</v>
          </cell>
          <cell r="B785" t="str">
            <v>Miconia</v>
          </cell>
          <cell r="C785" t="str">
            <v>brenesii</v>
          </cell>
          <cell r="D785" t="str">
            <v>Miconia brenesii</v>
          </cell>
          <cell r="E785" t="str">
            <v>Standl.</v>
          </cell>
          <cell r="F785" t="str">
            <v>MELASTOMATACEAE</v>
          </cell>
          <cell r="H785" t="str">
            <v>INDETERMINADO</v>
          </cell>
        </row>
        <row r="786">
          <cell r="A786">
            <v>785</v>
          </cell>
          <cell r="B786" t="str">
            <v>Miconia</v>
          </cell>
          <cell r="C786" t="str">
            <v>centrodesma</v>
          </cell>
          <cell r="D786" t="str">
            <v>Miconia centrodesma</v>
          </cell>
          <cell r="E786" t="str">
            <v>Naudin</v>
          </cell>
          <cell r="F786" t="str">
            <v>MELASTOMATACEAE</v>
          </cell>
          <cell r="H786" t="str">
            <v>INDETERMINADO</v>
          </cell>
        </row>
        <row r="787">
          <cell r="A787">
            <v>786</v>
          </cell>
          <cell r="B787" t="str">
            <v>Miconia</v>
          </cell>
          <cell r="C787" t="str">
            <v>chiriquiensis</v>
          </cell>
          <cell r="D787" t="str">
            <v>Miconia chiriquiensis</v>
          </cell>
          <cell r="E787" t="str">
            <v>Almeda</v>
          </cell>
          <cell r="F787" t="str">
            <v>MELASTOMATACEAE</v>
          </cell>
          <cell r="H787" t="str">
            <v>INDETERMINADO</v>
          </cell>
        </row>
        <row r="788">
          <cell r="A788">
            <v>787</v>
          </cell>
          <cell r="B788" t="str">
            <v>Miconia</v>
          </cell>
          <cell r="C788" t="str">
            <v>chrysophylla</v>
          </cell>
          <cell r="D788" t="str">
            <v>Miconia chrysophylla</v>
          </cell>
          <cell r="E788" t="str">
            <v>(Rich.) Urb.</v>
          </cell>
          <cell r="F788" t="str">
            <v>MELASTOMATACEAE</v>
          </cell>
          <cell r="H788" t="str">
            <v>INDETERMINADO</v>
          </cell>
        </row>
        <row r="789">
          <cell r="A789">
            <v>788</v>
          </cell>
          <cell r="B789" t="str">
            <v>Miconia</v>
          </cell>
          <cell r="C789" t="str">
            <v>donaeana</v>
          </cell>
          <cell r="D789" t="str">
            <v>Miconia donaeana</v>
          </cell>
          <cell r="E789" t="str">
            <v>Naudin</v>
          </cell>
          <cell r="F789" t="str">
            <v>MELASTOMATACEAE</v>
          </cell>
          <cell r="H789" t="str">
            <v>INDETERMINADO</v>
          </cell>
        </row>
        <row r="790">
          <cell r="A790">
            <v>789</v>
          </cell>
          <cell r="B790" t="str">
            <v>Miconia</v>
          </cell>
          <cell r="C790" t="str">
            <v>dorsiloba</v>
          </cell>
          <cell r="D790" t="str">
            <v>Miconia dorsiloba</v>
          </cell>
          <cell r="E790" t="str">
            <v>Gleason</v>
          </cell>
          <cell r="F790" t="str">
            <v>MELASTOMATACEAE</v>
          </cell>
          <cell r="H790" t="str">
            <v>INDETERMINADO</v>
          </cell>
        </row>
        <row r="791">
          <cell r="A791">
            <v>790</v>
          </cell>
          <cell r="B791" t="str">
            <v>Miconia</v>
          </cell>
          <cell r="C791" t="str">
            <v>elata</v>
          </cell>
          <cell r="D791" t="str">
            <v>Miconia elata</v>
          </cell>
          <cell r="E791" t="str">
            <v>(Sw.) DC.</v>
          </cell>
          <cell r="F791" t="str">
            <v>MELASTOMATACEAE</v>
          </cell>
          <cell r="G791" t="str">
            <v>Capirote colorado-Lengua de vaca</v>
          </cell>
          <cell r="H791" t="str">
            <v>HELIOFITO DURABLE</v>
          </cell>
        </row>
        <row r="792">
          <cell r="A792">
            <v>791</v>
          </cell>
          <cell r="B792" t="str">
            <v>Miconia</v>
          </cell>
          <cell r="C792" t="str">
            <v>gracilis</v>
          </cell>
          <cell r="D792" t="str">
            <v>Miconia gracilis</v>
          </cell>
          <cell r="E792" t="str">
            <v>Triana</v>
          </cell>
          <cell r="F792" t="str">
            <v>MELASTOMATACEAE</v>
          </cell>
          <cell r="H792" t="str">
            <v>INDETERMINADO</v>
          </cell>
        </row>
        <row r="793">
          <cell r="A793">
            <v>792</v>
          </cell>
          <cell r="B793" t="str">
            <v>Miconia</v>
          </cell>
          <cell r="C793" t="str">
            <v>ligulata</v>
          </cell>
          <cell r="D793" t="str">
            <v>Miconia ligulata</v>
          </cell>
          <cell r="E793" t="str">
            <v>Almeda</v>
          </cell>
          <cell r="F793" t="str">
            <v>MELASTOMATACEAE</v>
          </cell>
          <cell r="H793" t="str">
            <v>INDETERMINADO</v>
          </cell>
        </row>
        <row r="794">
          <cell r="A794">
            <v>793</v>
          </cell>
          <cell r="B794" t="str">
            <v>Miconia</v>
          </cell>
          <cell r="C794" t="str">
            <v>lonchophylla</v>
          </cell>
          <cell r="D794" t="str">
            <v>Miconia lonchophylla</v>
          </cell>
          <cell r="E794" t="str">
            <v>Naudin</v>
          </cell>
          <cell r="F794" t="str">
            <v>MELASTOMATACEAE</v>
          </cell>
          <cell r="H794" t="str">
            <v>INDETERMINADO</v>
          </cell>
        </row>
        <row r="795">
          <cell r="A795">
            <v>794</v>
          </cell>
          <cell r="B795" t="str">
            <v>Miconia</v>
          </cell>
          <cell r="C795" t="str">
            <v>matthaei</v>
          </cell>
          <cell r="D795" t="str">
            <v>Miconia matthaei</v>
          </cell>
          <cell r="E795" t="str">
            <v>Naudin</v>
          </cell>
          <cell r="F795" t="str">
            <v>MELASTOMATACEAE</v>
          </cell>
          <cell r="H795" t="str">
            <v>INDETERMINADO</v>
          </cell>
        </row>
        <row r="796">
          <cell r="A796">
            <v>795</v>
          </cell>
          <cell r="B796" t="str">
            <v>Miconia</v>
          </cell>
          <cell r="C796" t="str">
            <v>minutiflora</v>
          </cell>
          <cell r="D796" t="str">
            <v>Miconia minutiflora</v>
          </cell>
          <cell r="E796" t="str">
            <v>(Bonpl.) DC.</v>
          </cell>
          <cell r="F796" t="str">
            <v>MELASTOMATACEAE</v>
          </cell>
          <cell r="H796" t="str">
            <v>INDETERMINADO</v>
          </cell>
        </row>
        <row r="797">
          <cell r="A797">
            <v>796</v>
          </cell>
          <cell r="B797" t="str">
            <v>Miconia</v>
          </cell>
          <cell r="C797" t="str">
            <v>multispicata</v>
          </cell>
          <cell r="D797" t="str">
            <v>Miconia multispicata</v>
          </cell>
          <cell r="E797" t="str">
            <v>Naudin</v>
          </cell>
          <cell r="F797" t="str">
            <v>MELASTOMATACEAE</v>
          </cell>
          <cell r="H797" t="str">
            <v>INDETERMINADO</v>
          </cell>
        </row>
        <row r="798">
          <cell r="A798">
            <v>797</v>
          </cell>
          <cell r="B798" t="str">
            <v>Miconia</v>
          </cell>
          <cell r="C798" t="str">
            <v>paleacea</v>
          </cell>
          <cell r="D798" t="str">
            <v>Miconia paleacea</v>
          </cell>
          <cell r="E798" t="str">
            <v>Cogn.</v>
          </cell>
          <cell r="F798" t="str">
            <v>MELASTOMATACEAE</v>
          </cell>
          <cell r="H798" t="str">
            <v>INDETERMINADO</v>
          </cell>
        </row>
        <row r="799">
          <cell r="A799">
            <v>798</v>
          </cell>
          <cell r="B799" t="str">
            <v>Miconia</v>
          </cell>
          <cell r="C799" t="str">
            <v>prasina</v>
          </cell>
          <cell r="D799" t="str">
            <v>Miconia prasina</v>
          </cell>
          <cell r="E799" t="str">
            <v>(Sw.) DC.</v>
          </cell>
          <cell r="F799" t="str">
            <v>MELASTOMATACEAE</v>
          </cell>
          <cell r="H799" t="str">
            <v>HELIOFITO DURABLE</v>
          </cell>
        </row>
        <row r="800">
          <cell r="A800">
            <v>799</v>
          </cell>
          <cell r="B800" t="str">
            <v>Miconia</v>
          </cell>
          <cell r="C800" t="str">
            <v>punctata</v>
          </cell>
          <cell r="D800" t="str">
            <v>Miconia punctata</v>
          </cell>
          <cell r="E800" t="str">
            <v>(Desr.) D. Don</v>
          </cell>
          <cell r="F800" t="str">
            <v>MELASTOMATACEAE</v>
          </cell>
          <cell r="G800" t="str">
            <v>Capirote colorado</v>
          </cell>
          <cell r="H800" t="str">
            <v>INDETERMINADO</v>
          </cell>
        </row>
        <row r="801">
          <cell r="A801">
            <v>800</v>
          </cell>
          <cell r="B801" t="str">
            <v>Miconia</v>
          </cell>
          <cell r="C801" t="str">
            <v>scorpioides</v>
          </cell>
          <cell r="D801" t="str">
            <v>Miconia scorpioides</v>
          </cell>
          <cell r="E801" t="str">
            <v>(Schltdl. &amp; Cham.) Naudin</v>
          </cell>
          <cell r="F801" t="str">
            <v>MELASTOMATACEAE</v>
          </cell>
          <cell r="H801" t="str">
            <v>INDETERMINADO</v>
          </cell>
        </row>
        <row r="802">
          <cell r="A802">
            <v>801</v>
          </cell>
          <cell r="B802" t="str">
            <v>Miconia</v>
          </cell>
          <cell r="C802" t="str">
            <v>simplex</v>
          </cell>
          <cell r="D802" t="str">
            <v>Miconia simplex</v>
          </cell>
          <cell r="E802" t="str">
            <v>Triana</v>
          </cell>
          <cell r="F802" t="str">
            <v>MELASTOMATACEAE</v>
          </cell>
          <cell r="H802" t="str">
            <v>INDETERMINADO</v>
          </cell>
        </row>
        <row r="803">
          <cell r="A803">
            <v>802</v>
          </cell>
          <cell r="B803" t="str">
            <v>Miconia</v>
          </cell>
          <cell r="C803" t="str">
            <v>smaragdina</v>
          </cell>
          <cell r="D803" t="str">
            <v>Miconia smaragdina</v>
          </cell>
          <cell r="E803" t="str">
            <v>Naudin</v>
          </cell>
          <cell r="F803" t="str">
            <v>MELASTOMATACEAE</v>
          </cell>
          <cell r="H803" t="str">
            <v>INDETERMINADO</v>
          </cell>
        </row>
        <row r="804">
          <cell r="A804">
            <v>803</v>
          </cell>
          <cell r="B804" t="str">
            <v>Miconia</v>
          </cell>
          <cell r="C804" t="str">
            <v>sp</v>
          </cell>
          <cell r="D804" t="str">
            <v>Miconia sp</v>
          </cell>
          <cell r="F804" t="str">
            <v>MELASTOMATACEAE</v>
          </cell>
          <cell r="H804" t="str">
            <v>INDETERMINADO</v>
          </cell>
        </row>
        <row r="805">
          <cell r="A805">
            <v>804</v>
          </cell>
          <cell r="B805" t="str">
            <v>Miconia</v>
          </cell>
          <cell r="C805" t="str">
            <v>sparrei</v>
          </cell>
          <cell r="D805" t="str">
            <v>Miconia sparrei</v>
          </cell>
          <cell r="E805" t="str">
            <v>Wurdack</v>
          </cell>
          <cell r="F805" t="str">
            <v>MELASTOMATACEAE</v>
          </cell>
          <cell r="H805" t="str">
            <v>INDETERMINADO</v>
          </cell>
        </row>
        <row r="806">
          <cell r="A806">
            <v>805</v>
          </cell>
          <cell r="B806" t="str">
            <v>Miconia</v>
          </cell>
          <cell r="C806" t="str">
            <v>stevensiana</v>
          </cell>
          <cell r="D806" t="str">
            <v>Miconia stevensiana</v>
          </cell>
          <cell r="E806" t="str">
            <v>Almeda</v>
          </cell>
          <cell r="F806" t="str">
            <v>MELASTOMATACEAE</v>
          </cell>
          <cell r="H806" t="str">
            <v>HELIOFITO DURABLE</v>
          </cell>
        </row>
        <row r="807">
          <cell r="A807">
            <v>806</v>
          </cell>
          <cell r="B807" t="str">
            <v>Miconia</v>
          </cell>
          <cell r="C807" t="str">
            <v>theizans</v>
          </cell>
          <cell r="D807" t="str">
            <v>Miconia theizans</v>
          </cell>
          <cell r="E807" t="str">
            <v>(Bonpl.) Cogn.</v>
          </cell>
          <cell r="F807" t="str">
            <v>MELASTOMATACEAE</v>
          </cell>
          <cell r="H807" t="str">
            <v>INDETERMINADO</v>
          </cell>
        </row>
        <row r="808">
          <cell r="A808">
            <v>807</v>
          </cell>
          <cell r="B808" t="str">
            <v>Miconia</v>
          </cell>
          <cell r="C808" t="str">
            <v>tonduzii</v>
          </cell>
          <cell r="D808" t="str">
            <v>Miconia tonduzii</v>
          </cell>
          <cell r="E808" t="str">
            <v>Cogn.</v>
          </cell>
          <cell r="F808" t="str">
            <v>MELASTOMATACEAE</v>
          </cell>
          <cell r="H808" t="str">
            <v>INDETERMINADO</v>
          </cell>
        </row>
        <row r="809">
          <cell r="A809">
            <v>808</v>
          </cell>
          <cell r="B809" t="str">
            <v>Miconia</v>
          </cell>
          <cell r="C809" t="str">
            <v>trinada</v>
          </cell>
          <cell r="D809" t="str">
            <v>Miconia trinada</v>
          </cell>
          <cell r="F809" t="str">
            <v>MELASTOMATACEAE</v>
          </cell>
          <cell r="H809" t="str">
            <v>INDETERMINADO</v>
          </cell>
        </row>
        <row r="810">
          <cell r="A810">
            <v>809</v>
          </cell>
          <cell r="B810" t="str">
            <v>Miconia</v>
          </cell>
          <cell r="C810" t="str">
            <v>trinervia</v>
          </cell>
          <cell r="D810" t="str">
            <v>Miconia trinervia</v>
          </cell>
          <cell r="E810" t="str">
            <v>(Sw.) D. Don</v>
          </cell>
          <cell r="F810" t="str">
            <v>MELASTOMATACEAE</v>
          </cell>
          <cell r="H810" t="str">
            <v>INDETERMINADO</v>
          </cell>
        </row>
        <row r="811">
          <cell r="A811">
            <v>810</v>
          </cell>
          <cell r="B811" t="str">
            <v>Micropholis</v>
          </cell>
          <cell r="C811" t="str">
            <v>crotonoides</v>
          </cell>
          <cell r="D811" t="str">
            <v>Micropholis crotonoides</v>
          </cell>
          <cell r="E811" t="str">
            <v>(Pierre) Pierre</v>
          </cell>
          <cell r="F811" t="str">
            <v>SAPOTACEAE</v>
          </cell>
          <cell r="G811" t="str">
            <v>Caimito de montaña-Sapotillo-Ala de ángel-Caimito</v>
          </cell>
          <cell r="H811" t="str">
            <v>ESCIOFITO</v>
          </cell>
        </row>
        <row r="812">
          <cell r="A812">
            <v>811</v>
          </cell>
          <cell r="B812" t="str">
            <v>Micropholis</v>
          </cell>
          <cell r="C812" t="str">
            <v>melinoniana</v>
          </cell>
          <cell r="D812" t="str">
            <v>Micropholis melinoniana</v>
          </cell>
          <cell r="E812" t="str">
            <v>Pierre</v>
          </cell>
          <cell r="F812" t="str">
            <v>SAPOTACEAE</v>
          </cell>
          <cell r="G812" t="str">
            <v>Caimito de montaña-Sapotillo-Ojoche 
macho-Bé-Maraibé-María</v>
          </cell>
          <cell r="H812" t="str">
            <v>ESCIOFITO</v>
          </cell>
        </row>
        <row r="813">
          <cell r="A813">
            <v>812</v>
          </cell>
          <cell r="B813" t="str">
            <v>Microtropis</v>
          </cell>
          <cell r="C813" t="str">
            <v>occidentalis</v>
          </cell>
          <cell r="D813" t="str">
            <v>Microtropis occidentalis</v>
          </cell>
          <cell r="E813" t="str">
            <v>Loes.</v>
          </cell>
          <cell r="F813" t="str">
            <v>CELASTRACEAE</v>
          </cell>
          <cell r="H813" t="str">
            <v>ESCIOFITO</v>
          </cell>
        </row>
        <row r="814">
          <cell r="A814">
            <v>813</v>
          </cell>
          <cell r="B814" t="str">
            <v>Microtropis</v>
          </cell>
          <cell r="C814" t="str">
            <v>sp</v>
          </cell>
          <cell r="D814" t="str">
            <v>Microtropis sp</v>
          </cell>
          <cell r="F814" t="str">
            <v>CELASTRACEAE</v>
          </cell>
          <cell r="H814" t="str">
            <v>ESCIOFITO</v>
          </cell>
        </row>
        <row r="815">
          <cell r="A815">
            <v>814</v>
          </cell>
          <cell r="B815" t="str">
            <v>Mikania</v>
          </cell>
          <cell r="C815" t="str">
            <v>hookeriana</v>
          </cell>
          <cell r="D815" t="str">
            <v>Mikania hookeriana</v>
          </cell>
          <cell r="E815" t="str">
            <v>DC.</v>
          </cell>
          <cell r="F815" t="str">
            <v>ASTERACEAE</v>
          </cell>
          <cell r="H815" t="str">
            <v>INDETERMINADO</v>
          </cell>
        </row>
        <row r="816">
          <cell r="A816">
            <v>815</v>
          </cell>
          <cell r="B816" t="str">
            <v>Mikania</v>
          </cell>
          <cell r="C816" t="str">
            <v>sp</v>
          </cell>
          <cell r="D816" t="str">
            <v>Mikania sp</v>
          </cell>
          <cell r="F816" t="str">
            <v>ASTERACEAE</v>
          </cell>
          <cell r="H816" t="str">
            <v>INDETERMINADO</v>
          </cell>
        </row>
        <row r="817">
          <cell r="A817">
            <v>816</v>
          </cell>
          <cell r="B817" t="str">
            <v>Mimosa</v>
          </cell>
          <cell r="C817" t="str">
            <v>myriadena</v>
          </cell>
          <cell r="D817" t="str">
            <v>Mimosa myriadena</v>
          </cell>
          <cell r="E817" t="str">
            <v>(Benth.) Benth.</v>
          </cell>
          <cell r="F817" t="str">
            <v>FABACEAE/MIM.</v>
          </cell>
          <cell r="H817" t="str">
            <v>INDETERMINADO</v>
          </cell>
        </row>
        <row r="818">
          <cell r="A818">
            <v>817</v>
          </cell>
          <cell r="B818" t="str">
            <v>Mimosa</v>
          </cell>
          <cell r="C818" t="str">
            <v>watsonii</v>
          </cell>
          <cell r="D818" t="str">
            <v>Mimosa watsonii</v>
          </cell>
          <cell r="E818" t="str">
            <v>B. L. Rob.</v>
          </cell>
          <cell r="F818" t="str">
            <v>FABACEAE/MIM.</v>
          </cell>
          <cell r="H818" t="str">
            <v>INDETERMINADO</v>
          </cell>
        </row>
        <row r="819">
          <cell r="A819">
            <v>818</v>
          </cell>
          <cell r="B819" t="str">
            <v>Minquartia</v>
          </cell>
          <cell r="C819" t="str">
            <v>guianensis</v>
          </cell>
          <cell r="D819" t="str">
            <v>Minquartia guianensis</v>
          </cell>
          <cell r="E819" t="str">
            <v>Aubl.</v>
          </cell>
          <cell r="F819" t="str">
            <v>OLACACEAE</v>
          </cell>
          <cell r="G819" t="str">
            <v>Manu-Manu negro-Cuajada negra-Manwood-
Mimillo-Palo de piedra-Suré-Tsule</v>
          </cell>
          <cell r="H819" t="str">
            <v>ESCIOFITO</v>
          </cell>
        </row>
        <row r="820">
          <cell r="A820">
            <v>819</v>
          </cell>
          <cell r="B820" t="str">
            <v>Myroxylon</v>
          </cell>
          <cell r="C820" t="str">
            <v>balsamum</v>
          </cell>
          <cell r="D820" t="str">
            <v>Myroxylon balsamum</v>
          </cell>
          <cell r="E820" t="str">
            <v>(L.) Harms</v>
          </cell>
          <cell r="F820" t="str">
            <v>FABACEAE/MIM.</v>
          </cell>
          <cell r="G820" t="str">
            <v>Balsamo</v>
          </cell>
          <cell r="H820" t="str">
            <v>INDETERMINADO</v>
          </cell>
        </row>
        <row r="821">
          <cell r="A821">
            <v>820</v>
          </cell>
          <cell r="B821" t="str">
            <v>Mollinedia</v>
          </cell>
          <cell r="C821" t="str">
            <v>costaricensis</v>
          </cell>
          <cell r="D821" t="str">
            <v>Mollinedia costaricensis</v>
          </cell>
          <cell r="E821" t="str">
            <v>Donn. Sm.</v>
          </cell>
          <cell r="F821" t="str">
            <v>MONIMIACEAE</v>
          </cell>
          <cell r="H821" t="str">
            <v>HELIOFITO DURABLE</v>
          </cell>
        </row>
        <row r="822">
          <cell r="A822">
            <v>821</v>
          </cell>
          <cell r="B822" t="str">
            <v>Mollinedia</v>
          </cell>
          <cell r="C822" t="str">
            <v>pinchotiana</v>
          </cell>
          <cell r="D822" t="str">
            <v>Mollinedia pinchotiana</v>
          </cell>
          <cell r="E822" t="str">
            <v>Perkins</v>
          </cell>
          <cell r="F822" t="str">
            <v>MONIMIACEAE</v>
          </cell>
          <cell r="H822" t="str">
            <v>HELIOFITO DURABLE</v>
          </cell>
        </row>
        <row r="823">
          <cell r="A823">
            <v>822</v>
          </cell>
          <cell r="B823" t="str">
            <v>Mollinedia</v>
          </cell>
          <cell r="C823" t="str">
            <v>sp</v>
          </cell>
          <cell r="D823" t="str">
            <v>Mollinedia sp</v>
          </cell>
          <cell r="F823" t="str">
            <v>MONIMIACEAE</v>
          </cell>
          <cell r="H823" t="str">
            <v>HELIOFITO DURABLE</v>
          </cell>
        </row>
        <row r="824">
          <cell r="A824">
            <v>823</v>
          </cell>
          <cell r="B824" t="str">
            <v xml:space="preserve">Mora </v>
          </cell>
          <cell r="C824" t="str">
            <v>oleifera</v>
          </cell>
          <cell r="D824" t="str">
            <v>Mora  oleifera</v>
          </cell>
          <cell r="E824" t="str">
            <v>(Triana) Ducke</v>
          </cell>
          <cell r="F824" t="str">
            <v>FABACEAE/MIM.</v>
          </cell>
          <cell r="G824" t="str">
            <v xml:space="preserve">Alcornoque-Chaperno de suampo </v>
          </cell>
          <cell r="H824" t="str">
            <v>INDETERMINADO</v>
          </cell>
        </row>
        <row r="825">
          <cell r="A825">
            <v>824</v>
          </cell>
          <cell r="B825" t="str">
            <v>Mortoniodendron</v>
          </cell>
          <cell r="C825" t="str">
            <v>anisophyllum</v>
          </cell>
          <cell r="D825" t="str">
            <v>Mortoniodendron anisophyllum</v>
          </cell>
          <cell r="E825" t="str">
            <v>(Standl.) Standl. &amp; Steyerm.</v>
          </cell>
          <cell r="F825" t="str">
            <v>TILIACEAE</v>
          </cell>
          <cell r="G825" t="str">
            <v>Cuero de vieja-Palo yuca-Pellejo de vieja</v>
          </cell>
          <cell r="H825" t="str">
            <v>INDETERMINADO</v>
          </cell>
        </row>
        <row r="826">
          <cell r="A826">
            <v>825</v>
          </cell>
          <cell r="B826" t="str">
            <v>Mortoniodendron</v>
          </cell>
          <cell r="C826" t="str">
            <v>costaricense</v>
          </cell>
          <cell r="D826" t="str">
            <v>Mortoniodendron costaricense</v>
          </cell>
          <cell r="E826" t="str">
            <v>Standl. &amp; L. O. Williams</v>
          </cell>
          <cell r="F826" t="str">
            <v>TILIACEAE</v>
          </cell>
          <cell r="G826" t="str">
            <v>Cuero de vieja</v>
          </cell>
          <cell r="H826" t="str">
            <v>HELIOFITO DURABLE</v>
          </cell>
        </row>
        <row r="827">
          <cell r="A827">
            <v>826</v>
          </cell>
          <cell r="B827" t="str">
            <v>Mortoniodendron</v>
          </cell>
          <cell r="C827" t="str">
            <v>sp</v>
          </cell>
          <cell r="D827" t="str">
            <v>Mortoniodendron sp</v>
          </cell>
          <cell r="F827" t="str">
            <v>TILIACEAE</v>
          </cell>
          <cell r="H827" t="str">
            <v>HELIOFITO DURABLE</v>
          </cell>
        </row>
        <row r="828">
          <cell r="A828">
            <v>827</v>
          </cell>
          <cell r="B828" t="str">
            <v>Morus</v>
          </cell>
          <cell r="C828" t="str">
            <v>insignis</v>
          </cell>
          <cell r="D828" t="str">
            <v>Morus insignis</v>
          </cell>
          <cell r="E828" t="str">
            <v>Bureau</v>
          </cell>
          <cell r="F828" t="str">
            <v>MORACEAE</v>
          </cell>
          <cell r="H828" t="str">
            <v>INDETERMINADO</v>
          </cell>
        </row>
        <row r="829">
          <cell r="A829">
            <v>828</v>
          </cell>
          <cell r="B829" t="str">
            <v>Mosquitoxylum</v>
          </cell>
          <cell r="C829" t="str">
            <v>jamaicense</v>
          </cell>
          <cell r="D829" t="str">
            <v>Mosquitoxylum jamaicense</v>
          </cell>
          <cell r="E829" t="str">
            <v>Krug &amp; Urb.</v>
          </cell>
          <cell r="F829" t="str">
            <v>ANACARDIACEAE</v>
          </cell>
          <cell r="H829" t="str">
            <v>INDETERMINADO</v>
          </cell>
        </row>
        <row r="830">
          <cell r="A830">
            <v>829</v>
          </cell>
          <cell r="B830" t="str">
            <v>Mouriri</v>
          </cell>
          <cell r="C830" t="str">
            <v>cyphocarpa</v>
          </cell>
          <cell r="D830" t="str">
            <v>Mouriri cyphocarpa</v>
          </cell>
          <cell r="F830" t="str">
            <v>MELASTOMATACEAE</v>
          </cell>
          <cell r="G830" t="str">
            <v>Candelero-Uña de gato</v>
          </cell>
          <cell r="H830" t="str">
            <v>ESCIOFITO</v>
          </cell>
        </row>
        <row r="831">
          <cell r="A831">
            <v>830</v>
          </cell>
          <cell r="B831" t="str">
            <v>Mouriri</v>
          </cell>
          <cell r="C831" t="str">
            <v>gleasoniana</v>
          </cell>
          <cell r="D831" t="str">
            <v>Mouriri gleasoniana</v>
          </cell>
          <cell r="E831" t="str">
            <v>Standl. ex &amp; Steyerm.</v>
          </cell>
          <cell r="F831" t="str">
            <v>MELASTOMATACEAE</v>
          </cell>
          <cell r="G831" t="str">
            <v>Gasparillo-Plomo</v>
          </cell>
          <cell r="H831" t="str">
            <v>ESCIOFITO</v>
          </cell>
        </row>
        <row r="832">
          <cell r="A832">
            <v>831</v>
          </cell>
          <cell r="B832" t="str">
            <v>Mouriri</v>
          </cell>
          <cell r="C832" t="str">
            <v>myrtilloides</v>
          </cell>
          <cell r="D832" t="str">
            <v>Mouriri myrtilloides</v>
          </cell>
          <cell r="F832" t="str">
            <v>MELASTOMATACEAE</v>
          </cell>
          <cell r="H832" t="str">
            <v>INDETERMINADO</v>
          </cell>
        </row>
        <row r="833">
          <cell r="A833">
            <v>832</v>
          </cell>
          <cell r="B833" t="str">
            <v>Mouriri</v>
          </cell>
          <cell r="C833" t="str">
            <v>sp</v>
          </cell>
          <cell r="D833" t="str">
            <v>Mouriri sp</v>
          </cell>
          <cell r="F833" t="str">
            <v>MELASTOMATACEAE</v>
          </cell>
          <cell r="H833" t="str">
            <v>ESCIOFITO</v>
          </cell>
        </row>
        <row r="834">
          <cell r="A834">
            <v>833</v>
          </cell>
          <cell r="B834" t="str">
            <v>Moutabea</v>
          </cell>
          <cell r="C834" t="str">
            <v>gentryi</v>
          </cell>
          <cell r="D834" t="str">
            <v>Moutabea gentryi</v>
          </cell>
          <cell r="E834" t="str">
            <v>T. Wendt</v>
          </cell>
          <cell r="F834" t="str">
            <v>POLYGALACEAE</v>
          </cell>
          <cell r="H834" t="str">
            <v>INDETERMINADO</v>
          </cell>
        </row>
        <row r="835">
          <cell r="A835">
            <v>834</v>
          </cell>
          <cell r="B835" t="str">
            <v>Mussatia</v>
          </cell>
          <cell r="C835" t="str">
            <v>hyacinthina</v>
          </cell>
          <cell r="D835" t="str">
            <v>Mussatia hyacinthina</v>
          </cell>
          <cell r="E835" t="str">
            <v>(Standl.) Sandwith</v>
          </cell>
          <cell r="F835" t="str">
            <v>BIGNONIACEAE</v>
          </cell>
          <cell r="H835" t="str">
            <v>INDETERMINADO</v>
          </cell>
        </row>
        <row r="836">
          <cell r="A836">
            <v>835</v>
          </cell>
          <cell r="B836" t="str">
            <v>Myrcia</v>
          </cell>
          <cell r="C836" t="str">
            <v>leptoclada</v>
          </cell>
          <cell r="D836" t="str">
            <v>Myrcia leptoclada</v>
          </cell>
          <cell r="E836" t="str">
            <v>DC.</v>
          </cell>
          <cell r="F836" t="str">
            <v>MYRTACEAE</v>
          </cell>
          <cell r="H836" t="str">
            <v>INDETERMINADO</v>
          </cell>
        </row>
        <row r="837">
          <cell r="A837">
            <v>836</v>
          </cell>
          <cell r="B837" t="str">
            <v>Myrcia</v>
          </cell>
          <cell r="C837" t="str">
            <v>sp</v>
          </cell>
          <cell r="D837" t="str">
            <v>Myrcia sp</v>
          </cell>
          <cell r="F837" t="str">
            <v>MYRTACEAE</v>
          </cell>
          <cell r="H837" t="str">
            <v>INDETERMINADO</v>
          </cell>
        </row>
        <row r="838">
          <cell r="A838">
            <v>837</v>
          </cell>
          <cell r="B838" t="str">
            <v>Myrcia</v>
          </cell>
          <cell r="C838" t="str">
            <v>splendens</v>
          </cell>
          <cell r="D838" t="str">
            <v>Myrcia splendens</v>
          </cell>
          <cell r="E838" t="str">
            <v>(Sw.) DC.</v>
          </cell>
          <cell r="F838" t="str">
            <v>MYRTACEAE</v>
          </cell>
          <cell r="H838" t="str">
            <v>HELIOFITO DURABLE</v>
          </cell>
        </row>
        <row r="839">
          <cell r="A839">
            <v>838</v>
          </cell>
          <cell r="B839" t="str">
            <v>Myrciaria</v>
          </cell>
          <cell r="C839" t="str">
            <v>floribunda</v>
          </cell>
          <cell r="D839" t="str">
            <v>Myrciaria floribunda</v>
          </cell>
          <cell r="E839" t="str">
            <v>(Willd.) O. Berg</v>
          </cell>
          <cell r="F839" t="str">
            <v>MYRTACEAE</v>
          </cell>
          <cell r="H839" t="str">
            <v>HELIOFITO DURABLE</v>
          </cell>
        </row>
        <row r="840">
          <cell r="A840">
            <v>839</v>
          </cell>
          <cell r="B840" t="str">
            <v>Myriocarpa</v>
          </cell>
          <cell r="C840" t="str">
            <v>longipes</v>
          </cell>
          <cell r="D840" t="str">
            <v>Myriocarpa longipes</v>
          </cell>
          <cell r="E840" t="str">
            <v>Liebm.</v>
          </cell>
          <cell r="F840" t="str">
            <v>URTICACEAE</v>
          </cell>
          <cell r="H840" t="str">
            <v>INDETERMINADO</v>
          </cell>
        </row>
        <row r="841">
          <cell r="A841">
            <v>840</v>
          </cell>
          <cell r="B841" t="str">
            <v>Myrsine</v>
          </cell>
          <cell r="C841" t="str">
            <v>coriacea</v>
          </cell>
          <cell r="D841" t="str">
            <v>Myrsine coriacea</v>
          </cell>
          <cell r="E841" t="str">
            <v>(Sw.) R. Br. ex Roem. &amp; Schult.</v>
          </cell>
          <cell r="F841" t="str">
            <v>MYRSINACEAE</v>
          </cell>
          <cell r="H841" t="str">
            <v>INDETERMINADO</v>
          </cell>
        </row>
        <row r="842">
          <cell r="A842">
            <v>841</v>
          </cell>
          <cell r="B842" t="str">
            <v>Naucleopsis</v>
          </cell>
          <cell r="C842" t="str">
            <v>capirensis</v>
          </cell>
          <cell r="D842" t="str">
            <v>Naucleopsis capirensis</v>
          </cell>
          <cell r="E842" t="str">
            <v>C. C. Berg</v>
          </cell>
          <cell r="F842" t="str">
            <v>MORACEAE</v>
          </cell>
          <cell r="H842" t="str">
            <v>ESCIOFITO</v>
          </cell>
        </row>
        <row r="843">
          <cell r="A843">
            <v>842</v>
          </cell>
          <cell r="B843" t="str">
            <v>Naucleopsis</v>
          </cell>
          <cell r="C843" t="str">
            <v>naga</v>
          </cell>
          <cell r="D843" t="str">
            <v>Naucleopsis naga</v>
          </cell>
          <cell r="E843" t="str">
            <v>Pittier</v>
          </cell>
          <cell r="F843" t="str">
            <v>MORACEAE</v>
          </cell>
          <cell r="G843" t="str">
            <v>Amargo-Naga-Quina</v>
          </cell>
          <cell r="H843" t="str">
            <v>ESCIOFITO</v>
          </cell>
        </row>
        <row r="844">
          <cell r="A844">
            <v>843</v>
          </cell>
          <cell r="B844" t="str">
            <v>Naucleopsis</v>
          </cell>
          <cell r="C844" t="str">
            <v>sp</v>
          </cell>
          <cell r="D844" t="str">
            <v>Naucleopsis sp</v>
          </cell>
          <cell r="F844" t="str">
            <v>MORACEAE</v>
          </cell>
          <cell r="H844" t="str">
            <v>ESCIOFITO</v>
          </cell>
        </row>
        <row r="845">
          <cell r="A845">
            <v>844</v>
          </cell>
          <cell r="B845" t="str">
            <v>Naucleopsis</v>
          </cell>
          <cell r="C845" t="str">
            <v>ulei</v>
          </cell>
          <cell r="D845" t="str">
            <v>Naucleopsis ulei</v>
          </cell>
          <cell r="F845" t="str">
            <v>MORACEAE</v>
          </cell>
          <cell r="G845" t="str">
            <v>Amargo-Quina</v>
          </cell>
          <cell r="H845" t="str">
            <v>INDETERMINADO</v>
          </cell>
        </row>
        <row r="846">
          <cell r="A846">
            <v>845</v>
          </cell>
          <cell r="B846" t="str">
            <v>Nectandra</v>
          </cell>
          <cell r="C846" t="str">
            <v>cissiflora</v>
          </cell>
          <cell r="D846" t="str">
            <v>Nectandra cissiflora</v>
          </cell>
          <cell r="E846" t="str">
            <v>Nees</v>
          </cell>
          <cell r="F846" t="str">
            <v>LAURACEAE</v>
          </cell>
          <cell r="G846" t="str">
            <v>Ira-Aguacatillo-Quizarra</v>
          </cell>
          <cell r="H846" t="str">
            <v>HELIOFITO DURABLE</v>
          </cell>
        </row>
        <row r="847">
          <cell r="A847">
            <v>846</v>
          </cell>
          <cell r="B847" t="str">
            <v>Nectandra</v>
          </cell>
          <cell r="C847" t="str">
            <v>cufodontisii</v>
          </cell>
          <cell r="D847" t="str">
            <v>Nectandra cufodontisii</v>
          </cell>
          <cell r="E847" t="str">
            <v>(O. C. Schmidt) C. K. Allen</v>
          </cell>
          <cell r="F847" t="str">
            <v>LAURACEAE</v>
          </cell>
          <cell r="H847" t="str">
            <v>INDETERMINADO</v>
          </cell>
        </row>
        <row r="848">
          <cell r="A848">
            <v>847</v>
          </cell>
          <cell r="B848" t="str">
            <v>Nectandra</v>
          </cell>
          <cell r="C848" t="str">
            <v>glabrescens</v>
          </cell>
          <cell r="D848" t="str">
            <v>Nectandra glabrescens</v>
          </cell>
          <cell r="E848" t="str">
            <v>Benth</v>
          </cell>
          <cell r="F848" t="str">
            <v>LAURACEAE</v>
          </cell>
          <cell r="H848" t="str">
            <v>INDETERMINADO</v>
          </cell>
        </row>
        <row r="849">
          <cell r="A849">
            <v>848</v>
          </cell>
          <cell r="B849" t="str">
            <v>Nectandra</v>
          </cell>
          <cell r="C849" t="str">
            <v>globosa</v>
          </cell>
          <cell r="D849" t="str">
            <v>Nectandra globosa</v>
          </cell>
          <cell r="E849" t="str">
            <v>(Aubl.) Mez</v>
          </cell>
          <cell r="F849" t="str">
            <v>LAURACEAE</v>
          </cell>
          <cell r="H849" t="str">
            <v>INDETERMINADO</v>
          </cell>
        </row>
        <row r="850">
          <cell r="A850">
            <v>849</v>
          </cell>
          <cell r="B850" t="str">
            <v>Nectandra</v>
          </cell>
          <cell r="C850" t="str">
            <v>hihua</v>
          </cell>
          <cell r="D850" t="str">
            <v>Nectandra hihua</v>
          </cell>
          <cell r="E850" t="str">
            <v>(Ruiz &amp; Pav.) Rohwer</v>
          </cell>
          <cell r="F850" t="str">
            <v>LAURACEAE</v>
          </cell>
          <cell r="H850" t="str">
            <v>INDETERMINADO</v>
          </cell>
        </row>
        <row r="851">
          <cell r="A851">
            <v>850</v>
          </cell>
          <cell r="B851" t="str">
            <v>Nectandra</v>
          </cell>
          <cell r="C851" t="str">
            <v xml:space="preserve">hypoleuca </v>
          </cell>
          <cell r="D851" t="str">
            <v xml:space="preserve">Nectandra hypoleuca </v>
          </cell>
          <cell r="E851" t="str">
            <v>Hammel</v>
          </cell>
          <cell r="F851" t="str">
            <v>LAURACEAE</v>
          </cell>
          <cell r="G851" t="str">
            <v>Ira-Aguacatillo-Quizarra</v>
          </cell>
          <cell r="H851" t="str">
            <v>HELIOFITO DURABLE</v>
          </cell>
        </row>
        <row r="852">
          <cell r="A852">
            <v>851</v>
          </cell>
          <cell r="B852" t="str">
            <v>Nectandra</v>
          </cell>
          <cell r="C852" t="str">
            <v>lineata</v>
          </cell>
          <cell r="D852" t="str">
            <v>Nectandra lineata</v>
          </cell>
          <cell r="E852" t="str">
            <v>(Kunth) Rohwer</v>
          </cell>
          <cell r="F852" t="str">
            <v>LAURACEAE</v>
          </cell>
          <cell r="G852" t="str">
            <v>Aguacatillo-Quizarrá-Quizarrá quina</v>
          </cell>
          <cell r="H852" t="str">
            <v>INDETERMINADO</v>
          </cell>
        </row>
        <row r="853">
          <cell r="A853">
            <v>852</v>
          </cell>
          <cell r="B853" t="str">
            <v>Nectandra</v>
          </cell>
          <cell r="C853" t="str">
            <v>membranacea</v>
          </cell>
          <cell r="D853" t="str">
            <v>Nectandra membranacea</v>
          </cell>
          <cell r="E853" t="str">
            <v>(Sw.) Griseb.</v>
          </cell>
          <cell r="F853" t="str">
            <v>LAURACEAE</v>
          </cell>
          <cell r="G853" t="str">
            <v>Ira-Aguacatillo-Quizarra</v>
          </cell>
          <cell r="H853" t="str">
            <v>HELIOFITO DURABLE</v>
          </cell>
        </row>
        <row r="854">
          <cell r="A854">
            <v>853</v>
          </cell>
          <cell r="B854" t="str">
            <v>Nectandra</v>
          </cell>
          <cell r="C854" t="str">
            <v>purpurea</v>
          </cell>
          <cell r="D854" t="str">
            <v>Nectandra purpurea</v>
          </cell>
          <cell r="E854" t="str">
            <v>(Ruiz &amp; Pav.) Mez</v>
          </cell>
          <cell r="F854" t="str">
            <v>LAURACEAE</v>
          </cell>
          <cell r="G854" t="str">
            <v>Ira-Aguacatillo-Quizarra</v>
          </cell>
          <cell r="H854" t="str">
            <v>HELIOFITO DURABLE</v>
          </cell>
        </row>
        <row r="855">
          <cell r="A855">
            <v>854</v>
          </cell>
          <cell r="B855" t="str">
            <v>Nectandra</v>
          </cell>
          <cell r="C855" t="str">
            <v>reticulata</v>
          </cell>
          <cell r="D855" t="str">
            <v>Nectandra reticulata</v>
          </cell>
          <cell r="E855" t="str">
            <v>(Ruiz &amp; Pav.) Mez</v>
          </cell>
          <cell r="F855" t="str">
            <v>LAURACEAE</v>
          </cell>
          <cell r="G855" t="str">
            <v>Ira-Aguacatillo-Quizarra-Quina-Quizarrá zopilote-Zopilote</v>
          </cell>
          <cell r="H855" t="str">
            <v>HELIOFITO DURABLE</v>
          </cell>
        </row>
        <row r="856">
          <cell r="A856">
            <v>855</v>
          </cell>
          <cell r="B856" t="str">
            <v>Nectandra</v>
          </cell>
          <cell r="C856" t="str">
            <v>salicifolia</v>
          </cell>
          <cell r="D856" t="str">
            <v>Nectandra salicifolia</v>
          </cell>
          <cell r="F856" t="str">
            <v>LAURACEAE</v>
          </cell>
          <cell r="H856" t="str">
            <v>INDETERMINADO</v>
          </cell>
        </row>
        <row r="857">
          <cell r="A857">
            <v>856</v>
          </cell>
          <cell r="B857" t="str">
            <v>Nectandra</v>
          </cell>
          <cell r="C857" t="str">
            <v>salicina</v>
          </cell>
          <cell r="D857" t="str">
            <v>Nectandra salicina</v>
          </cell>
          <cell r="E857" t="str">
            <v>C.K. Allen</v>
          </cell>
          <cell r="F857" t="str">
            <v>LAURACEAE</v>
          </cell>
          <cell r="H857" t="str">
            <v>INDETERMINADO</v>
          </cell>
        </row>
        <row r="858">
          <cell r="A858">
            <v>857</v>
          </cell>
          <cell r="B858" t="str">
            <v>Nectandra</v>
          </cell>
          <cell r="C858" t="str">
            <v>sinuata</v>
          </cell>
          <cell r="D858" t="str">
            <v>Nectandra sinuata</v>
          </cell>
          <cell r="E858" t="str">
            <v>Mez</v>
          </cell>
          <cell r="F858" t="str">
            <v>LAURACEAE</v>
          </cell>
          <cell r="H858" t="str">
            <v>INDETERMINADO</v>
          </cell>
        </row>
        <row r="859">
          <cell r="A859">
            <v>858</v>
          </cell>
          <cell r="B859" t="str">
            <v>Nectandra</v>
          </cell>
          <cell r="C859" t="str">
            <v>sp</v>
          </cell>
          <cell r="D859" t="str">
            <v>Nectandra sp</v>
          </cell>
          <cell r="F859" t="str">
            <v>LAURACEAE</v>
          </cell>
          <cell r="H859" t="str">
            <v>HELIOFITO DURABLE</v>
          </cell>
        </row>
        <row r="860">
          <cell r="A860">
            <v>859</v>
          </cell>
          <cell r="B860" t="str">
            <v>Nectandra</v>
          </cell>
          <cell r="C860" t="str">
            <v>umbrosa</v>
          </cell>
          <cell r="D860" t="str">
            <v>Nectandra umbrosa</v>
          </cell>
          <cell r="E860" t="str">
            <v>(Kunth) Mez</v>
          </cell>
          <cell r="F860" t="str">
            <v>LAURACEAE</v>
          </cell>
          <cell r="G860" t="str">
            <v>Ira-Aguacatillo-Quizarra</v>
          </cell>
          <cell r="H860" t="str">
            <v>ESCIOFITO</v>
          </cell>
        </row>
        <row r="861">
          <cell r="A861">
            <v>860</v>
          </cell>
          <cell r="B861" t="str">
            <v>Neea</v>
          </cell>
          <cell r="C861" t="str">
            <v>amplifolia</v>
          </cell>
          <cell r="D861" t="str">
            <v>Neea amplifolia</v>
          </cell>
          <cell r="E861" t="str">
            <v>Donn. Sm.</v>
          </cell>
          <cell r="F861" t="str">
            <v>NYCTAGINACEAE</v>
          </cell>
          <cell r="H861" t="str">
            <v>HELIOFITO DURABLE</v>
          </cell>
        </row>
        <row r="862">
          <cell r="A862">
            <v>861</v>
          </cell>
          <cell r="B862" t="str">
            <v>Neea</v>
          </cell>
          <cell r="C862" t="str">
            <v>elegans</v>
          </cell>
          <cell r="D862" t="str">
            <v>Neea elegans</v>
          </cell>
          <cell r="E862" t="str">
            <v>P.H. Allen</v>
          </cell>
          <cell r="F862" t="str">
            <v>NYCTAGINACEAE</v>
          </cell>
          <cell r="H862" t="str">
            <v>INDETERMINADO</v>
          </cell>
        </row>
        <row r="863">
          <cell r="A863">
            <v>862</v>
          </cell>
          <cell r="B863" t="str">
            <v>Neea</v>
          </cell>
          <cell r="C863" t="str">
            <v>psychotrioides</v>
          </cell>
          <cell r="D863" t="str">
            <v>Neea psychotrioides</v>
          </cell>
          <cell r="E863" t="str">
            <v>Donn. Sm.</v>
          </cell>
          <cell r="F863" t="str">
            <v>NYCTAGINACEAE</v>
          </cell>
          <cell r="H863" t="str">
            <v>HELIOFITO DURABLE</v>
          </cell>
        </row>
        <row r="864">
          <cell r="A864">
            <v>863</v>
          </cell>
          <cell r="B864" t="str">
            <v>Neea</v>
          </cell>
          <cell r="C864" t="str">
            <v>sp</v>
          </cell>
          <cell r="D864" t="str">
            <v>Neea sp</v>
          </cell>
          <cell r="F864" t="str">
            <v>NYCTAGINACEAE</v>
          </cell>
          <cell r="H864" t="str">
            <v>HELIOFITO DURABLE</v>
          </cell>
        </row>
        <row r="865">
          <cell r="A865">
            <v>864</v>
          </cell>
          <cell r="B865" t="str">
            <v>Ochroma</v>
          </cell>
          <cell r="C865" t="str">
            <v>pyramidale</v>
          </cell>
          <cell r="D865" t="str">
            <v>Ochroma pyramidale</v>
          </cell>
          <cell r="E865" t="str">
            <v>(Cav. ex Lamarck) Urb.</v>
          </cell>
          <cell r="F865" t="str">
            <v>BOMBACACEAE</v>
          </cell>
          <cell r="G865" t="str">
            <v>Balsa-Balso-Dachá-Dachaclö-Dichá-Enea-Kachá-Piú 
(Guatuso)-Pung (Térraba)-Urú (Bribrí)-Wlúklo</v>
          </cell>
          <cell r="H865" t="str">
            <v>HELIOFITO EFIMERO</v>
          </cell>
        </row>
        <row r="866">
          <cell r="A866">
            <v>865</v>
          </cell>
          <cell r="B866" t="str">
            <v>Ocotea</v>
          </cell>
          <cell r="C866" t="str">
            <v>aff. meziana</v>
          </cell>
          <cell r="D866" t="str">
            <v>Ocotea aff. meziana</v>
          </cell>
          <cell r="E866" t="str">
            <v>C. K. Allen</v>
          </cell>
          <cell r="F866" t="str">
            <v>LAURACEAE</v>
          </cell>
          <cell r="H866" t="str">
            <v>INDETERMINADO</v>
          </cell>
        </row>
        <row r="867">
          <cell r="A867">
            <v>866</v>
          </cell>
          <cell r="B867" t="str">
            <v>Ocotea</v>
          </cell>
          <cell r="C867" t="str">
            <v>aff. multiflora</v>
          </cell>
          <cell r="D867" t="str">
            <v>Ocotea aff. multiflora</v>
          </cell>
          <cell r="E867" t="str">
            <v>Van der Werff</v>
          </cell>
          <cell r="F867" t="str">
            <v>LAURACEAE</v>
          </cell>
          <cell r="H867" t="str">
            <v>INDETERMINADO</v>
          </cell>
        </row>
        <row r="868">
          <cell r="A868">
            <v>867</v>
          </cell>
          <cell r="B868" t="str">
            <v>Ocotea</v>
          </cell>
          <cell r="C868" t="str">
            <v>atirrensis</v>
          </cell>
          <cell r="D868" t="str">
            <v>Ocotea atirrensis</v>
          </cell>
          <cell r="E868" t="str">
            <v>Mez &amp; Donn. Sm.</v>
          </cell>
          <cell r="F868" t="str">
            <v>LAURACEAE</v>
          </cell>
          <cell r="G868" t="str">
            <v>Ira-Aguacatillo-Quizarra</v>
          </cell>
          <cell r="H868" t="str">
            <v>ESCIOFITO</v>
          </cell>
        </row>
        <row r="869">
          <cell r="A869">
            <v>868</v>
          </cell>
          <cell r="B869" t="str">
            <v>Ocotea</v>
          </cell>
          <cell r="C869" t="str">
            <v>austinii</v>
          </cell>
          <cell r="D869" t="str">
            <v>Ocotea austinii</v>
          </cell>
          <cell r="E869" t="str">
            <v>C. K. Allen</v>
          </cell>
          <cell r="F869" t="str">
            <v>LAURACEAE</v>
          </cell>
          <cell r="G869" t="str">
            <v>Ira colorado</v>
          </cell>
          <cell r="H869" t="str">
            <v>INDETERMINADO</v>
          </cell>
        </row>
        <row r="870">
          <cell r="A870">
            <v>869</v>
          </cell>
          <cell r="B870" t="str">
            <v>Ocotea</v>
          </cell>
          <cell r="C870" t="str">
            <v>babosa</v>
          </cell>
          <cell r="D870" t="str">
            <v>Ocotea babosa</v>
          </cell>
          <cell r="E870" t="str">
            <v>(mal ap.) C. K. Allen</v>
          </cell>
          <cell r="F870" t="str">
            <v>LAURACEAE</v>
          </cell>
          <cell r="H870" t="str">
            <v>INDETERMINADO</v>
          </cell>
        </row>
        <row r="871">
          <cell r="A871">
            <v>870</v>
          </cell>
          <cell r="B871" t="str">
            <v>Ocotea</v>
          </cell>
          <cell r="C871" t="str">
            <v>bijuga</v>
          </cell>
          <cell r="D871" t="str">
            <v>Ocotea bijuga</v>
          </cell>
          <cell r="E871" t="str">
            <v>(Rottb.) Bernardi</v>
          </cell>
          <cell r="F871" t="str">
            <v>LAURACEAE</v>
          </cell>
          <cell r="G871" t="str">
            <v>Ira-Aguacatillo-Quizarra</v>
          </cell>
          <cell r="H871" t="str">
            <v>ESCIOFITO</v>
          </cell>
        </row>
        <row r="872">
          <cell r="A872">
            <v>871</v>
          </cell>
          <cell r="B872" t="str">
            <v>Ocotea</v>
          </cell>
          <cell r="C872" t="str">
            <v>caracasana</v>
          </cell>
          <cell r="D872" t="str">
            <v>Ocotea caracasana</v>
          </cell>
          <cell r="E872" t="str">
            <v>(Nees) Mez</v>
          </cell>
          <cell r="F872" t="str">
            <v>LAURACEAE</v>
          </cell>
          <cell r="G872" t="str">
            <v>Ira-Aguacatillo-Quizarra</v>
          </cell>
          <cell r="H872" t="str">
            <v>ESCIOFITO</v>
          </cell>
        </row>
        <row r="873">
          <cell r="A873">
            <v>872</v>
          </cell>
          <cell r="B873" t="str">
            <v>Ocotea</v>
          </cell>
          <cell r="C873" t="str">
            <v>cernua</v>
          </cell>
          <cell r="D873" t="str">
            <v>Ocotea cernua</v>
          </cell>
          <cell r="E873" t="str">
            <v>(Nees) Mez</v>
          </cell>
          <cell r="F873" t="str">
            <v>LAURACEAE</v>
          </cell>
          <cell r="G873" t="str">
            <v>Ira-Aguacatillo-Quizarra</v>
          </cell>
          <cell r="H873" t="str">
            <v>HELIOFITO DURABLE</v>
          </cell>
        </row>
        <row r="874">
          <cell r="A874">
            <v>873</v>
          </cell>
          <cell r="B874" t="str">
            <v>Ocotea</v>
          </cell>
          <cell r="C874" t="str">
            <v>dendrodaphne</v>
          </cell>
          <cell r="D874" t="str">
            <v>Ocotea dendrodaphne</v>
          </cell>
          <cell r="E874" t="str">
            <v>Mez</v>
          </cell>
          <cell r="F874" t="str">
            <v>LAURACEAE</v>
          </cell>
          <cell r="G874" t="str">
            <v>Ira-Aguacatillo-Quizarra</v>
          </cell>
          <cell r="H874" t="str">
            <v>HELIOFITO DURABLE</v>
          </cell>
        </row>
        <row r="875">
          <cell r="A875">
            <v>874</v>
          </cell>
          <cell r="B875" t="str">
            <v>Ocotea</v>
          </cell>
          <cell r="C875" t="str">
            <v>floribunda</v>
          </cell>
          <cell r="D875" t="str">
            <v>Ocotea floribunda</v>
          </cell>
          <cell r="E875" t="str">
            <v>(Sw.) Mez</v>
          </cell>
          <cell r="F875" t="str">
            <v>LAURACEAE</v>
          </cell>
          <cell r="G875" t="str">
            <v>Ira-Aguacatillo-Quizarra</v>
          </cell>
          <cell r="H875" t="str">
            <v>ESCIOFITO</v>
          </cell>
        </row>
        <row r="876">
          <cell r="A876">
            <v>875</v>
          </cell>
          <cell r="B876" t="str">
            <v>Ocotea</v>
          </cell>
          <cell r="C876" t="str">
            <v>glaucosericea</v>
          </cell>
          <cell r="D876" t="str">
            <v>Ocotea glaucosericea</v>
          </cell>
          <cell r="E876" t="str">
            <v>Rohwer</v>
          </cell>
          <cell r="F876" t="str">
            <v>LAURACEAE</v>
          </cell>
          <cell r="G876" t="str">
            <v>Bambito</v>
          </cell>
          <cell r="H876" t="str">
            <v>INDETERMINADO</v>
          </cell>
        </row>
        <row r="877">
          <cell r="A877">
            <v>876</v>
          </cell>
          <cell r="B877" t="str">
            <v>Ocotea</v>
          </cell>
          <cell r="C877" t="str">
            <v>gomezii</v>
          </cell>
          <cell r="D877" t="str">
            <v>Ocotea gomezii</v>
          </cell>
          <cell r="E877" t="str">
            <v>W. C. Burger</v>
          </cell>
          <cell r="F877" t="str">
            <v>LAURACEAE</v>
          </cell>
          <cell r="H877" t="str">
            <v>INDETERMINADO</v>
          </cell>
        </row>
        <row r="878">
          <cell r="A878">
            <v>877</v>
          </cell>
          <cell r="B878" t="str">
            <v>Ocotea</v>
          </cell>
          <cell r="C878" t="str">
            <v>hartshorniana</v>
          </cell>
          <cell r="D878" t="str">
            <v>Ocotea hartshorniana</v>
          </cell>
          <cell r="E878" t="str">
            <v>Hammel</v>
          </cell>
          <cell r="F878" t="str">
            <v>LAURACEAE</v>
          </cell>
          <cell r="G878" t="str">
            <v>ira-Aguacatillo-Quizarra amarillo</v>
          </cell>
          <cell r="H878" t="str">
            <v>HELIOFITO DURABLE</v>
          </cell>
        </row>
        <row r="879">
          <cell r="A879">
            <v>878</v>
          </cell>
          <cell r="B879" t="str">
            <v>Ocotea</v>
          </cell>
          <cell r="C879" t="str">
            <v>insularis</v>
          </cell>
          <cell r="D879" t="str">
            <v>Ocotea insularis</v>
          </cell>
          <cell r="E879" t="str">
            <v>(Meins.) Mez</v>
          </cell>
          <cell r="F879" t="str">
            <v>LAURACEAE</v>
          </cell>
          <cell r="G879" t="str">
            <v>Ira-Aguacatillo-Quizarra</v>
          </cell>
          <cell r="H879" t="str">
            <v>HELIOFITO DURABLE</v>
          </cell>
        </row>
        <row r="880">
          <cell r="A880">
            <v>879</v>
          </cell>
          <cell r="B880" t="str">
            <v>Ocotea</v>
          </cell>
          <cell r="C880" t="str">
            <v>ira</v>
          </cell>
          <cell r="D880" t="str">
            <v>Ocotea ira</v>
          </cell>
          <cell r="E880" t="str">
            <v>Mez &amp; Pittier</v>
          </cell>
          <cell r="F880" t="str">
            <v>LAURACEAE</v>
          </cell>
          <cell r="G880" t="str">
            <v>Aguacaton</v>
          </cell>
          <cell r="H880" t="str">
            <v>INDETERMINADO</v>
          </cell>
        </row>
        <row r="881">
          <cell r="A881">
            <v>880</v>
          </cell>
          <cell r="B881" t="str">
            <v>Ocotea</v>
          </cell>
          <cell r="C881" t="str">
            <v>jorge-escobarii</v>
          </cell>
          <cell r="D881" t="str">
            <v>Ocotea jorge-escobarii</v>
          </cell>
          <cell r="E881" t="str">
            <v>C. Nelson</v>
          </cell>
          <cell r="F881" t="str">
            <v>LAURACEAE</v>
          </cell>
          <cell r="H881" t="str">
            <v>INDETERMINADO</v>
          </cell>
        </row>
        <row r="882">
          <cell r="A882">
            <v>881</v>
          </cell>
          <cell r="B882" t="str">
            <v>Ocotea</v>
          </cell>
          <cell r="C882" t="str">
            <v>laetevirens</v>
          </cell>
          <cell r="D882" t="str">
            <v>Ocotea laetevirens</v>
          </cell>
          <cell r="E882" t="str">
            <v>Standl. &amp; Steyerm.</v>
          </cell>
          <cell r="F882" t="str">
            <v>LAURACEAE</v>
          </cell>
          <cell r="G882" t="str">
            <v>Ira-Aguacatillo-Quizarra</v>
          </cell>
          <cell r="H882" t="str">
            <v>HELIOFITO DURABLE</v>
          </cell>
        </row>
        <row r="883">
          <cell r="A883">
            <v>882</v>
          </cell>
          <cell r="B883" t="str">
            <v>Ocotea</v>
          </cell>
          <cell r="C883" t="str">
            <v>leucoxylon</v>
          </cell>
          <cell r="D883" t="str">
            <v>Ocotea leucoxylon</v>
          </cell>
          <cell r="E883" t="str">
            <v>(Sw.) Laness.</v>
          </cell>
          <cell r="F883" t="str">
            <v>LAURACEAE</v>
          </cell>
          <cell r="G883" t="str">
            <v>Ira-Aguacatillo-Quizarra</v>
          </cell>
          <cell r="H883" t="str">
            <v>HELIOFITO DURABLE</v>
          </cell>
        </row>
        <row r="884">
          <cell r="A884">
            <v>883</v>
          </cell>
          <cell r="B884" t="str">
            <v>Ocotea</v>
          </cell>
          <cell r="C884" t="str">
            <v>macropoda</v>
          </cell>
          <cell r="D884" t="str">
            <v>Ocotea macropoda</v>
          </cell>
          <cell r="E884" t="str">
            <v>(kunth) Mez</v>
          </cell>
          <cell r="F884" t="str">
            <v>LAURACEAE</v>
          </cell>
          <cell r="G884" t="str">
            <v>Ira-Aguacatillo-Quizarra</v>
          </cell>
          <cell r="H884" t="str">
            <v>HELIOFITO DURABLE</v>
          </cell>
        </row>
        <row r="885">
          <cell r="A885">
            <v>884</v>
          </cell>
          <cell r="B885" t="str">
            <v>Ocotea</v>
          </cell>
          <cell r="C885" t="str">
            <v>meziana</v>
          </cell>
          <cell r="D885" t="str">
            <v>Ocotea meziana</v>
          </cell>
          <cell r="E885" t="str">
            <v>C. K. Allen</v>
          </cell>
          <cell r="F885" t="str">
            <v>LAURACEAE</v>
          </cell>
          <cell r="G885" t="str">
            <v>Ira-Aguacatillo-Quizarra</v>
          </cell>
          <cell r="H885" t="str">
            <v>HELIOFITO DURABLE</v>
          </cell>
        </row>
        <row r="886">
          <cell r="A886">
            <v>885</v>
          </cell>
          <cell r="B886" t="str">
            <v>Ocotea</v>
          </cell>
          <cell r="C886" t="str">
            <v>mollifolia</v>
          </cell>
          <cell r="D886" t="str">
            <v>Ocotea mollifolia</v>
          </cell>
          <cell r="E886" t="str">
            <v>Mez &amp; Pittier</v>
          </cell>
          <cell r="F886" t="str">
            <v>LAURACEAE</v>
          </cell>
          <cell r="G886" t="str">
            <v>Ira-Aguacatillo-Quizarra-Aguacatón-
Quizarrá amarillo-Quizarrá canelo</v>
          </cell>
          <cell r="H886" t="str">
            <v>HELIOFITO DURABLE</v>
          </cell>
        </row>
        <row r="887">
          <cell r="A887">
            <v>886</v>
          </cell>
          <cell r="B887" t="str">
            <v>Ocotea</v>
          </cell>
          <cell r="C887" t="str">
            <v>nicaraguensis</v>
          </cell>
          <cell r="D887" t="str">
            <v>Ocotea nicaraguensis</v>
          </cell>
          <cell r="E887" t="str">
            <v>Mez</v>
          </cell>
          <cell r="F887" t="str">
            <v>LAURACEAE</v>
          </cell>
          <cell r="H887" t="str">
            <v>INDETERMINADO</v>
          </cell>
        </row>
        <row r="888">
          <cell r="A888">
            <v>887</v>
          </cell>
          <cell r="B888" t="str">
            <v>Ocotea</v>
          </cell>
          <cell r="C888" t="str">
            <v>oblonga</v>
          </cell>
          <cell r="D888" t="str">
            <v>Ocotea oblonga</v>
          </cell>
          <cell r="E888" t="str">
            <v>(Meisn.) Mez</v>
          </cell>
          <cell r="F888" t="str">
            <v>LAURACEAE</v>
          </cell>
          <cell r="H888" t="str">
            <v>INDETERMINADO</v>
          </cell>
        </row>
        <row r="889">
          <cell r="A889">
            <v>888</v>
          </cell>
          <cell r="B889" t="str">
            <v>Ocotea</v>
          </cell>
          <cell r="C889" t="str">
            <v>patula</v>
          </cell>
          <cell r="D889" t="str">
            <v>Ocotea patula</v>
          </cell>
          <cell r="E889" t="str">
            <v>van der Werff</v>
          </cell>
          <cell r="F889" t="str">
            <v>LAURACEAE</v>
          </cell>
          <cell r="H889" t="str">
            <v>INDETERMINADO</v>
          </cell>
        </row>
        <row r="890">
          <cell r="A890">
            <v>889</v>
          </cell>
          <cell r="B890" t="str">
            <v>Ocotea</v>
          </cell>
          <cell r="C890" t="str">
            <v>pentagona</v>
          </cell>
          <cell r="D890" t="str">
            <v>Ocotea pentagona</v>
          </cell>
          <cell r="F890" t="str">
            <v>LAURACEAE</v>
          </cell>
          <cell r="G890" t="str">
            <v>Ira-Aguacatillo-Quizarra</v>
          </cell>
          <cell r="H890" t="str">
            <v>HELIOFITO DURABLE</v>
          </cell>
        </row>
        <row r="891">
          <cell r="A891">
            <v>890</v>
          </cell>
          <cell r="B891" t="str">
            <v>Ocotea</v>
          </cell>
          <cell r="C891" t="str">
            <v>praetermissa</v>
          </cell>
          <cell r="D891" t="str">
            <v>Ocotea praetermissa</v>
          </cell>
          <cell r="E891" t="str">
            <v>van der Werff</v>
          </cell>
          <cell r="F891" t="str">
            <v>LAURACEAE</v>
          </cell>
          <cell r="H891" t="str">
            <v>INDETERMINADO</v>
          </cell>
        </row>
        <row r="892">
          <cell r="A892">
            <v>891</v>
          </cell>
          <cell r="B892" t="str">
            <v>Ocotea</v>
          </cell>
          <cell r="C892" t="str">
            <v>puberula</v>
          </cell>
          <cell r="D892" t="str">
            <v>Ocotea puberula</v>
          </cell>
          <cell r="E892" t="str">
            <v>(Rich.) Nees</v>
          </cell>
          <cell r="F892" t="str">
            <v>LAURACEAE</v>
          </cell>
          <cell r="H892" t="str">
            <v>INDETERMINADO</v>
          </cell>
        </row>
        <row r="893">
          <cell r="A893">
            <v>892</v>
          </cell>
          <cell r="B893" t="str">
            <v>Ocotea</v>
          </cell>
          <cell r="C893" t="str">
            <v>pullifolia</v>
          </cell>
          <cell r="D893" t="str">
            <v>Ocotea pullifolia</v>
          </cell>
          <cell r="E893" t="str">
            <v>van der Werff</v>
          </cell>
          <cell r="F893" t="str">
            <v>LAURACEAE</v>
          </cell>
          <cell r="H893" t="str">
            <v>INDETERMINADO</v>
          </cell>
        </row>
        <row r="894">
          <cell r="A894">
            <v>893</v>
          </cell>
          <cell r="B894" t="str">
            <v>Ocotea</v>
          </cell>
          <cell r="C894" t="str">
            <v>sinuata</v>
          </cell>
          <cell r="D894" t="str">
            <v>Ocotea sinuata</v>
          </cell>
          <cell r="E894" t="str">
            <v xml:space="preserve"> (Mez) Rohwer</v>
          </cell>
          <cell r="F894" t="str">
            <v>LAURACEAE</v>
          </cell>
          <cell r="H894" t="str">
            <v>HELIOFITO DURABLE</v>
          </cell>
        </row>
        <row r="895">
          <cell r="A895">
            <v>894</v>
          </cell>
          <cell r="B895" t="str">
            <v>Ocotea</v>
          </cell>
          <cell r="C895" t="str">
            <v>skutchii</v>
          </cell>
          <cell r="D895" t="str">
            <v>Ocotea skutchii</v>
          </cell>
          <cell r="E895" t="str">
            <v>C. K. Allen</v>
          </cell>
          <cell r="F895" t="str">
            <v>LAURACEAE</v>
          </cell>
          <cell r="G895" t="str">
            <v>Ira rosa</v>
          </cell>
          <cell r="H895" t="str">
            <v>INDETERMINADO</v>
          </cell>
        </row>
        <row r="896">
          <cell r="A896">
            <v>895</v>
          </cell>
          <cell r="B896" t="str">
            <v>Ocotea</v>
          </cell>
          <cell r="C896" t="str">
            <v>sp</v>
          </cell>
          <cell r="D896" t="str">
            <v>Ocotea sp</v>
          </cell>
          <cell r="F896" t="str">
            <v>LAURACEAE</v>
          </cell>
          <cell r="H896" t="str">
            <v>INDETERMINADO</v>
          </cell>
        </row>
        <row r="897">
          <cell r="A897">
            <v>896</v>
          </cell>
          <cell r="B897" t="str">
            <v>Ocotea</v>
          </cell>
          <cell r="C897" t="str">
            <v>stenoneura</v>
          </cell>
          <cell r="D897" t="str">
            <v>Ocotea stenoneura</v>
          </cell>
          <cell r="E897" t="str">
            <v>Mez &amp; Pittier</v>
          </cell>
          <cell r="F897" t="str">
            <v>LAURACEAE</v>
          </cell>
          <cell r="G897" t="str">
            <v>Aguacatillo</v>
          </cell>
          <cell r="H897" t="str">
            <v>INDETERMINADO</v>
          </cell>
        </row>
        <row r="898">
          <cell r="A898">
            <v>897</v>
          </cell>
          <cell r="B898" t="str">
            <v>Ocotea</v>
          </cell>
          <cell r="C898" t="str">
            <v>tenera</v>
          </cell>
          <cell r="D898" t="str">
            <v>Ocotea tenera</v>
          </cell>
          <cell r="E898" t="str">
            <v>Mez &amp; ex Donn. Sm.</v>
          </cell>
          <cell r="F898" t="str">
            <v>LAURACEAE</v>
          </cell>
          <cell r="H898" t="str">
            <v>HELIOFITO DURABLE</v>
          </cell>
        </row>
        <row r="899">
          <cell r="A899">
            <v>898</v>
          </cell>
          <cell r="B899" t="str">
            <v>Ocotea</v>
          </cell>
          <cell r="C899" t="str">
            <v>tonduzii</v>
          </cell>
          <cell r="D899" t="str">
            <v>Ocotea tonduzii</v>
          </cell>
          <cell r="E899" t="str">
            <v>Standl.</v>
          </cell>
          <cell r="F899" t="str">
            <v>LAURACEAE</v>
          </cell>
          <cell r="H899" t="str">
            <v>INDETERMINADO</v>
          </cell>
        </row>
        <row r="900">
          <cell r="A900">
            <v>899</v>
          </cell>
          <cell r="B900" t="str">
            <v>Ocotea</v>
          </cell>
          <cell r="C900" t="str">
            <v>valerioides</v>
          </cell>
          <cell r="D900" t="str">
            <v>Ocotea valerioides</v>
          </cell>
          <cell r="E900" t="str">
            <v>W.C. Burger</v>
          </cell>
          <cell r="F900" t="str">
            <v>LAURACEAE</v>
          </cell>
          <cell r="H900" t="str">
            <v>HELIOFITO DURABLE</v>
          </cell>
        </row>
        <row r="901">
          <cell r="A901">
            <v>900</v>
          </cell>
          <cell r="B901" t="str">
            <v>Ocotea</v>
          </cell>
          <cell r="C901" t="str">
            <v>veraguensis</v>
          </cell>
          <cell r="D901" t="str">
            <v>Ocotea veraguensis</v>
          </cell>
          <cell r="E901" t="str">
            <v>(Meisn.) Mez</v>
          </cell>
          <cell r="F901" t="str">
            <v>LAURACEAE</v>
          </cell>
          <cell r="G901" t="str">
            <v>Canelo</v>
          </cell>
          <cell r="H901" t="str">
            <v>INDETERMINADO</v>
          </cell>
        </row>
        <row r="902">
          <cell r="A902">
            <v>901</v>
          </cell>
          <cell r="B902" t="str">
            <v>Ocotea</v>
          </cell>
          <cell r="C902" t="str">
            <v>whitei</v>
          </cell>
          <cell r="D902" t="str">
            <v>Ocotea whitei</v>
          </cell>
          <cell r="E902" t="str">
            <v>Woodson</v>
          </cell>
          <cell r="F902" t="str">
            <v>LAURACEAE</v>
          </cell>
          <cell r="H902" t="str">
            <v>INDETERMINADO</v>
          </cell>
        </row>
        <row r="903">
          <cell r="A903">
            <v>902</v>
          </cell>
          <cell r="B903" t="str">
            <v>Odontadenia</v>
          </cell>
          <cell r="C903" t="str">
            <v>verrucosa</v>
          </cell>
          <cell r="D903" t="str">
            <v>Odontadenia verrucosa</v>
          </cell>
          <cell r="E903" t="str">
            <v>(Willd. ex Roem. &amp; Schult.) K. Schum. ex Markgr.</v>
          </cell>
          <cell r="F903" t="str">
            <v>APOCYNACEAE</v>
          </cell>
          <cell r="H903" t="str">
            <v>INDETERMINADO</v>
          </cell>
        </row>
        <row r="904">
          <cell r="A904">
            <v>903</v>
          </cell>
          <cell r="B904" t="str">
            <v>Oenocarpus</v>
          </cell>
          <cell r="C904" t="str">
            <v>mapora</v>
          </cell>
          <cell r="D904" t="str">
            <v>Oenocarpus mapora</v>
          </cell>
          <cell r="E904" t="str">
            <v>H. Karst.</v>
          </cell>
          <cell r="F904" t="str">
            <v>ARECACEAE</v>
          </cell>
          <cell r="H904" t="str">
            <v>PALMA</v>
          </cell>
        </row>
        <row r="905">
          <cell r="A905">
            <v>904</v>
          </cell>
          <cell r="B905" t="str">
            <v>Olmedia</v>
          </cell>
          <cell r="C905" t="str">
            <v>aspera</v>
          </cell>
          <cell r="D905" t="str">
            <v>Olmedia aspera</v>
          </cell>
          <cell r="E905" t="str">
            <v>Ruiz &amp; Pav.</v>
          </cell>
          <cell r="F905" t="str">
            <v>MORACEAE</v>
          </cell>
          <cell r="H905" t="str">
            <v>INDETERMINADO</v>
          </cell>
        </row>
        <row r="906">
          <cell r="A906">
            <v>905</v>
          </cell>
          <cell r="B906" t="str">
            <v>Oreomunnea</v>
          </cell>
          <cell r="C906" t="str">
            <v>mexicana</v>
          </cell>
          <cell r="D906" t="str">
            <v>Oreomunnea mexicana</v>
          </cell>
          <cell r="E906" t="str">
            <v>(Standl.) J.-F. Leroy</v>
          </cell>
          <cell r="F906" t="str">
            <v>JUGLANDACEAE</v>
          </cell>
          <cell r="H906" t="str">
            <v>INDETERMINADO</v>
          </cell>
        </row>
        <row r="907">
          <cell r="A907">
            <v>906</v>
          </cell>
          <cell r="B907" t="str">
            <v>Oreopanax</v>
          </cell>
          <cell r="C907" t="str">
            <v>standleyi</v>
          </cell>
          <cell r="D907" t="str">
            <v>Oreopanax standleyi</v>
          </cell>
          <cell r="E907" t="str">
            <v>A. C. Sm.</v>
          </cell>
          <cell r="F907" t="str">
            <v>ARALIACEAE</v>
          </cell>
          <cell r="G907" t="str">
            <v>Cacho venado</v>
          </cell>
          <cell r="H907" t="str">
            <v>HELIOFITO DURABLE</v>
          </cell>
        </row>
        <row r="908">
          <cell r="A908">
            <v>907</v>
          </cell>
          <cell r="B908" t="str">
            <v>Oreopanax</v>
          </cell>
          <cell r="C908" t="str">
            <v>xalapensis</v>
          </cell>
          <cell r="D908" t="str">
            <v>Oreopanax xalapensis</v>
          </cell>
          <cell r="E908" t="str">
            <v>(Kunth) Decne. &amp; Planch.</v>
          </cell>
          <cell r="F908" t="str">
            <v>ARALIACEAE</v>
          </cell>
          <cell r="G908" t="str">
            <v>Cacho venado-Higuera-Matacartago
-Matagente-Matapalo-Papayillo</v>
          </cell>
          <cell r="H908" t="str">
            <v>HELIOFITO DURABLE</v>
          </cell>
        </row>
        <row r="909">
          <cell r="A909">
            <v>908</v>
          </cell>
          <cell r="B909" t="str">
            <v>Oreopanax</v>
          </cell>
          <cell r="C909" t="str">
            <v>sp</v>
          </cell>
          <cell r="D909" t="str">
            <v>Oreopanax sp</v>
          </cell>
          <cell r="F909" t="str">
            <v>ARALIACEAE</v>
          </cell>
          <cell r="H909" t="str">
            <v>HELIOFITO DURABLE</v>
          </cell>
        </row>
        <row r="910">
          <cell r="A910">
            <v>909</v>
          </cell>
          <cell r="B910" t="str">
            <v>Ormosia</v>
          </cell>
          <cell r="C910" t="str">
            <v>amazonica</v>
          </cell>
          <cell r="D910" t="str">
            <v>Ormosia amazonica</v>
          </cell>
          <cell r="E910" t="str">
            <v>Ducke</v>
          </cell>
          <cell r="F910" t="str">
            <v>FABACEAE/PAP.</v>
          </cell>
          <cell r="H910" t="str">
            <v>INDETERMINADO</v>
          </cell>
        </row>
        <row r="911">
          <cell r="A911">
            <v>910</v>
          </cell>
          <cell r="B911" t="str">
            <v>Ormosia</v>
          </cell>
          <cell r="C911" t="str">
            <v>coccinea</v>
          </cell>
          <cell r="D911" t="str">
            <v>Ormosia coccinea</v>
          </cell>
          <cell r="E911" t="str">
            <v>(Aubl.) Jacks.</v>
          </cell>
          <cell r="F911" t="str">
            <v>FABACEAE/PAP.</v>
          </cell>
          <cell r="H911" t="str">
            <v>INDETERMINADO</v>
          </cell>
        </row>
        <row r="912">
          <cell r="A912">
            <v>911</v>
          </cell>
          <cell r="B912" t="str">
            <v>Ormosia</v>
          </cell>
          <cell r="C912" t="str">
            <v>intermedia</v>
          </cell>
          <cell r="D912" t="str">
            <v>Ormosia intermedia</v>
          </cell>
          <cell r="E912" t="str">
            <v>N. Zamora ined.</v>
          </cell>
          <cell r="F912" t="str">
            <v>FABACEAE/PAP.</v>
          </cell>
          <cell r="G912" t="str">
            <v>Grano de oro</v>
          </cell>
          <cell r="H912" t="str">
            <v>HELIOFITO DURABLE</v>
          </cell>
        </row>
        <row r="913">
          <cell r="A913">
            <v>912</v>
          </cell>
          <cell r="B913" t="str">
            <v>Ormosia</v>
          </cell>
          <cell r="C913" t="str">
            <v>macrocalyx</v>
          </cell>
          <cell r="D913" t="str">
            <v>Ormosia macrocalyx</v>
          </cell>
          <cell r="F913" t="str">
            <v>FABACEAE/PAP.</v>
          </cell>
          <cell r="G913" t="str">
            <v>Nene-Frijolillo</v>
          </cell>
          <cell r="H913" t="str">
            <v>INDETERMINADO</v>
          </cell>
        </row>
        <row r="914">
          <cell r="A914">
            <v>913</v>
          </cell>
          <cell r="B914" t="str">
            <v>Ormosia</v>
          </cell>
          <cell r="C914" t="str">
            <v>sp</v>
          </cell>
          <cell r="D914" t="str">
            <v>Ormosia sp</v>
          </cell>
          <cell r="F914" t="str">
            <v>FABACEAE/PAP.</v>
          </cell>
          <cell r="G914" t="str">
            <v>Nene</v>
          </cell>
          <cell r="H914" t="str">
            <v>HELIOFITO DURABLE</v>
          </cell>
        </row>
        <row r="915">
          <cell r="A915">
            <v>914</v>
          </cell>
          <cell r="B915" t="str">
            <v>Ormosia</v>
          </cell>
          <cell r="C915" t="str">
            <v>subsimplex</v>
          </cell>
          <cell r="D915" t="str">
            <v>Ormosia subsimplex</v>
          </cell>
          <cell r="F915" t="str">
            <v>FABACEAE/PAP.</v>
          </cell>
          <cell r="G915" t="str">
            <v>Nene-Alazán-Coralillo</v>
          </cell>
          <cell r="H915" t="str">
            <v>INDETERMINADO</v>
          </cell>
        </row>
        <row r="916">
          <cell r="A916">
            <v>915</v>
          </cell>
          <cell r="B916" t="str">
            <v>Ormosia</v>
          </cell>
          <cell r="C916" t="str">
            <v>velutina</v>
          </cell>
          <cell r="D916" t="str">
            <v>Ormosia velutina</v>
          </cell>
          <cell r="E916" t="str">
            <v>Rudd</v>
          </cell>
          <cell r="F916" t="str">
            <v>FABACEAE/PAP.</v>
          </cell>
          <cell r="G916" t="str">
            <v>Nene-Nene carita-Nene pana negra</v>
          </cell>
          <cell r="H916" t="str">
            <v>HELIOFITO DURABLE</v>
          </cell>
        </row>
        <row r="917">
          <cell r="A917">
            <v>916</v>
          </cell>
          <cell r="B917" t="str">
            <v>Ossaea</v>
          </cell>
          <cell r="C917" t="str">
            <v>brenesii</v>
          </cell>
          <cell r="D917" t="str">
            <v>Ossaea brenesii</v>
          </cell>
          <cell r="E917" t="str">
            <v>Standl.</v>
          </cell>
          <cell r="F917" t="str">
            <v>MELASTOMATACEAE</v>
          </cell>
          <cell r="H917" t="str">
            <v>INDETERMINADO</v>
          </cell>
        </row>
        <row r="918">
          <cell r="A918">
            <v>917</v>
          </cell>
          <cell r="B918" t="str">
            <v>Ossaea</v>
          </cell>
          <cell r="C918" t="str">
            <v>laxivenula</v>
          </cell>
          <cell r="D918" t="str">
            <v>Ossaea laxivenula</v>
          </cell>
          <cell r="E918" t="str">
            <v>Wurdack</v>
          </cell>
          <cell r="F918" t="str">
            <v>MELASTOMATACEAE</v>
          </cell>
          <cell r="H918" t="str">
            <v>HELIOFITO DURABLE</v>
          </cell>
        </row>
        <row r="919">
          <cell r="A919">
            <v>918</v>
          </cell>
          <cell r="B919" t="str">
            <v>Ossaea</v>
          </cell>
          <cell r="C919" t="str">
            <v>macrophylla</v>
          </cell>
          <cell r="D919" t="str">
            <v>Ossaea macrophylla</v>
          </cell>
          <cell r="E919" t="str">
            <v>(Benth.) Cogn.</v>
          </cell>
          <cell r="F919" t="str">
            <v>MELASTOMATACEAE</v>
          </cell>
          <cell r="H919" t="str">
            <v>INDETERMINADO</v>
          </cell>
        </row>
        <row r="920">
          <cell r="A920">
            <v>919</v>
          </cell>
          <cell r="B920" t="str">
            <v>Ossaea</v>
          </cell>
          <cell r="C920" t="str">
            <v>robusta</v>
          </cell>
          <cell r="D920" t="str">
            <v>Ossaea robusta</v>
          </cell>
          <cell r="E920" t="str">
            <v>(Triana) Cogn.</v>
          </cell>
          <cell r="F920" t="str">
            <v>MELASTOMATACEAE</v>
          </cell>
          <cell r="H920" t="str">
            <v>INDETERMINADO</v>
          </cell>
        </row>
        <row r="921">
          <cell r="A921">
            <v>920</v>
          </cell>
          <cell r="B921" t="str">
            <v>Ossaea</v>
          </cell>
          <cell r="C921" t="str">
            <v>sp</v>
          </cell>
          <cell r="D921" t="str">
            <v>Ossaea sp</v>
          </cell>
          <cell r="F921" t="str">
            <v>MELASTOMATACEAE</v>
          </cell>
          <cell r="H921" t="str">
            <v>INDETERMINADO</v>
          </cell>
        </row>
        <row r="922">
          <cell r="A922">
            <v>921</v>
          </cell>
          <cell r="B922" t="str">
            <v>Otoba</v>
          </cell>
          <cell r="C922" t="str">
            <v>acuminata</v>
          </cell>
          <cell r="D922" t="str">
            <v>Otoba acuminata</v>
          </cell>
          <cell r="E922" t="str">
            <v>(Standl.) A. H. Gentry</v>
          </cell>
          <cell r="F922" t="str">
            <v>MYRISTICACEAE</v>
          </cell>
          <cell r="H922" t="str">
            <v>INDETERMINADO</v>
          </cell>
        </row>
        <row r="923">
          <cell r="A923">
            <v>922</v>
          </cell>
          <cell r="B923" t="str">
            <v>Otoba</v>
          </cell>
          <cell r="C923" t="str">
            <v>novogranatensis</v>
          </cell>
          <cell r="D923" t="str">
            <v>Otoba novogranatensis</v>
          </cell>
          <cell r="E923" t="str">
            <v>Moldenke</v>
          </cell>
          <cell r="F923" t="str">
            <v>MYRISTICACEAE</v>
          </cell>
          <cell r="G923" t="str">
            <v>Hoja dorada-Fruta coton-Bogamandí-Bola de oro-
Campano-Escobo negro-Fruta dorada-Hoja dorada-Hoja plateada-Sebo-Yaya</v>
          </cell>
          <cell r="H923" t="str">
            <v>HELIOFITO DURABLE</v>
          </cell>
        </row>
        <row r="924">
          <cell r="A924">
            <v>923</v>
          </cell>
          <cell r="B924" t="str">
            <v>Ouratea</v>
          </cell>
          <cell r="C924" t="str">
            <v>curvata</v>
          </cell>
          <cell r="D924" t="str">
            <v>Ouratea curvata</v>
          </cell>
          <cell r="E924" t="str">
            <v>(A. St.-Hil.) Engl.</v>
          </cell>
          <cell r="F924" t="str">
            <v>OCHNACEAE</v>
          </cell>
          <cell r="H924" t="str">
            <v>INDETERMINADO</v>
          </cell>
        </row>
        <row r="925">
          <cell r="A925">
            <v>924</v>
          </cell>
          <cell r="B925" t="str">
            <v>Ouratea</v>
          </cell>
          <cell r="C925" t="str">
            <v>valerii</v>
          </cell>
          <cell r="D925" t="str">
            <v>Ouratea valerii</v>
          </cell>
          <cell r="E925" t="str">
            <v>Standl.</v>
          </cell>
          <cell r="F925" t="str">
            <v>OCHNACEAE</v>
          </cell>
          <cell r="H925" t="str">
            <v>HELIOFITO DURABLE</v>
          </cell>
        </row>
        <row r="926">
          <cell r="A926">
            <v>925</v>
          </cell>
          <cell r="B926" t="str">
            <v>Pachira</v>
          </cell>
          <cell r="C926" t="str">
            <v>aquatica</v>
          </cell>
          <cell r="D926" t="str">
            <v>Pachira aquatica</v>
          </cell>
          <cell r="E926" t="str">
            <v>Aubl.</v>
          </cell>
          <cell r="F926" t="str">
            <v>BOMBACACEAE</v>
          </cell>
          <cell r="G926" t="str">
            <v>Poponjoche-Lirio montaña-Cacao cimarrón-Cacao 
de danta-Huevos de burro-Jelinjoche-Jilinjoche-Zapotón</v>
          </cell>
          <cell r="H926" t="str">
            <v>HELIOFITO DURABLE</v>
          </cell>
        </row>
        <row r="927">
          <cell r="A927">
            <v>926</v>
          </cell>
          <cell r="B927" t="str">
            <v>Palicourea</v>
          </cell>
          <cell r="C927" t="str">
            <v>padifolia</v>
          </cell>
          <cell r="D927" t="str">
            <v>Palicourea padifolia</v>
          </cell>
          <cell r="E927" t="str">
            <v>(Roem. &amp; Schult.) C. M. Taylor &amp; Lorence</v>
          </cell>
          <cell r="F927" t="str">
            <v>RUBIACEAE</v>
          </cell>
          <cell r="H927" t="str">
            <v>INDETERMINADO</v>
          </cell>
        </row>
        <row r="928">
          <cell r="A928">
            <v>927</v>
          </cell>
          <cell r="B928" t="str">
            <v>Palicourea</v>
          </cell>
          <cell r="C928" t="str">
            <v>sp</v>
          </cell>
          <cell r="D928" t="str">
            <v>Palicourea sp</v>
          </cell>
          <cell r="F928" t="str">
            <v>RUBIACEAE</v>
          </cell>
          <cell r="H928" t="str">
            <v>INDETERMINADO</v>
          </cell>
        </row>
        <row r="929">
          <cell r="A929">
            <v>928</v>
          </cell>
          <cell r="B929" t="str">
            <v>Panopsis</v>
          </cell>
          <cell r="C929" t="str">
            <v>aff. cinnamomea</v>
          </cell>
          <cell r="D929" t="str">
            <v>Panopsis aff. cinnamomea</v>
          </cell>
          <cell r="F929" t="str">
            <v>PROTEACEAE</v>
          </cell>
          <cell r="H929" t="str">
            <v>INDETERMINADO</v>
          </cell>
        </row>
        <row r="930">
          <cell r="A930">
            <v>929</v>
          </cell>
          <cell r="B930" t="str">
            <v>Panopsis</v>
          </cell>
          <cell r="C930" t="str">
            <v>costaricensis</v>
          </cell>
          <cell r="D930" t="str">
            <v>Panopsis costaricensis</v>
          </cell>
          <cell r="E930" t="str">
            <v>Standl.</v>
          </cell>
          <cell r="F930" t="str">
            <v>PROTEACEAE</v>
          </cell>
          <cell r="G930" t="str">
            <v>Palo papa</v>
          </cell>
          <cell r="H930" t="str">
            <v>INDETERMINADO</v>
          </cell>
        </row>
        <row r="931">
          <cell r="A931">
            <v>930</v>
          </cell>
          <cell r="B931" t="str">
            <v>Panopsis</v>
          </cell>
          <cell r="C931" t="str">
            <v>suaveolens</v>
          </cell>
          <cell r="D931" t="str">
            <v>Panopsis suaveolens</v>
          </cell>
          <cell r="E931" t="str">
            <v>(UNK &amp; H. Karst.) Pittier</v>
          </cell>
          <cell r="F931" t="str">
            <v>PROTEACEAE</v>
          </cell>
          <cell r="G931" t="str">
            <v>Papa</v>
          </cell>
          <cell r="H931" t="str">
            <v>INDETERMINADO</v>
          </cell>
        </row>
        <row r="932">
          <cell r="A932">
            <v>931</v>
          </cell>
          <cell r="B932" t="str">
            <v>Panopsis</v>
          </cell>
          <cell r="C932" t="str">
            <v>mucronata</v>
          </cell>
          <cell r="D932" t="str">
            <v>Panopsis mucronata</v>
          </cell>
          <cell r="E932" t="str">
            <v>Cuatrec.</v>
          </cell>
          <cell r="F932" t="str">
            <v>PROTEACEAE</v>
          </cell>
          <cell r="H932" t="str">
            <v>INDETERMINADO</v>
          </cell>
        </row>
        <row r="933">
          <cell r="A933">
            <v>932</v>
          </cell>
          <cell r="B933" t="str">
            <v>Paragonia</v>
          </cell>
          <cell r="C933" t="str">
            <v>pyramidata</v>
          </cell>
          <cell r="D933" t="str">
            <v>Paragonia pyramidata</v>
          </cell>
          <cell r="E933" t="str">
            <v>(Rich.) Bureau</v>
          </cell>
          <cell r="F933" t="str">
            <v>BIGNONIACEAE</v>
          </cell>
          <cell r="H933" t="str">
            <v>INDETERMINADO</v>
          </cell>
        </row>
        <row r="934">
          <cell r="A934">
            <v>933</v>
          </cell>
          <cell r="B934" t="str">
            <v>Paramachaerium</v>
          </cell>
          <cell r="C934" t="str">
            <v>gruberi</v>
          </cell>
          <cell r="D934" t="str">
            <v>Paramachaerium gruberi</v>
          </cell>
          <cell r="E934" t="str">
            <v>Brizicky</v>
          </cell>
          <cell r="F934" t="str">
            <v>FABACEAE/PAP.</v>
          </cell>
          <cell r="G934" t="str">
            <v>Sandrillo</v>
          </cell>
          <cell r="H934" t="str">
            <v>INDETERMINADO</v>
          </cell>
        </row>
        <row r="935">
          <cell r="A935">
            <v>934</v>
          </cell>
          <cell r="B935" t="str">
            <v>Parathesis</v>
          </cell>
          <cell r="C935" t="str">
            <v>acostensis</v>
          </cell>
          <cell r="D935" t="str">
            <v>Parathesis acostensis</v>
          </cell>
          <cell r="E935" t="str">
            <v>J.F. Morales</v>
          </cell>
          <cell r="F935" t="str">
            <v>MYRSINACEAE</v>
          </cell>
          <cell r="H935" t="str">
            <v>INDETERMINADO</v>
          </cell>
        </row>
        <row r="936">
          <cell r="A936">
            <v>935</v>
          </cell>
          <cell r="B936" t="str">
            <v>Parathesis</v>
          </cell>
          <cell r="C936" t="str">
            <v>aeroginosa</v>
          </cell>
          <cell r="D936" t="str">
            <v>Parathesis aeroginosa</v>
          </cell>
          <cell r="F936" t="str">
            <v>MYRSINACEAE</v>
          </cell>
          <cell r="H936" t="str">
            <v>INDETERMINADO</v>
          </cell>
        </row>
        <row r="937">
          <cell r="A937">
            <v>936</v>
          </cell>
          <cell r="B937" t="str">
            <v>Parathesis</v>
          </cell>
          <cell r="C937" t="str">
            <v>calophylla</v>
          </cell>
          <cell r="D937" t="str">
            <v>Parathesis calophylla</v>
          </cell>
          <cell r="F937" t="str">
            <v>MYRSINACEAE</v>
          </cell>
          <cell r="H937" t="str">
            <v>INDETERMINADO</v>
          </cell>
        </row>
        <row r="938">
          <cell r="A938">
            <v>937</v>
          </cell>
          <cell r="B938" t="str">
            <v>Parathesis</v>
          </cell>
          <cell r="C938" t="str">
            <v>chrysophylla</v>
          </cell>
          <cell r="D938" t="str">
            <v>Parathesis chrysophylla</v>
          </cell>
          <cell r="E938" t="str">
            <v>Lundell</v>
          </cell>
          <cell r="F938" t="str">
            <v>MYRSINACEAE</v>
          </cell>
          <cell r="H938" t="str">
            <v>HELIOFITO DURABLE</v>
          </cell>
        </row>
        <row r="939">
          <cell r="A939">
            <v>938</v>
          </cell>
          <cell r="B939" t="str">
            <v>Parathesis</v>
          </cell>
          <cell r="C939" t="str">
            <v>fusca</v>
          </cell>
          <cell r="D939" t="str">
            <v>Parathesis fusca</v>
          </cell>
          <cell r="E939" t="str">
            <v>(Oerst.) Mez</v>
          </cell>
          <cell r="F939" t="str">
            <v>MYRSINACEAE</v>
          </cell>
          <cell r="H939" t="str">
            <v>INDETERMINADO</v>
          </cell>
        </row>
        <row r="940">
          <cell r="A940">
            <v>939</v>
          </cell>
          <cell r="B940" t="str">
            <v>Parathesis</v>
          </cell>
          <cell r="C940" t="str">
            <v>microcalyx</v>
          </cell>
          <cell r="D940" t="str">
            <v>Parathesis microcalyx</v>
          </cell>
          <cell r="F940" t="str">
            <v>MYRSINACEAE</v>
          </cell>
          <cell r="H940" t="str">
            <v>INDETERMINADO</v>
          </cell>
        </row>
        <row r="941">
          <cell r="A941">
            <v>940</v>
          </cell>
          <cell r="B941" t="str">
            <v>Parathesis</v>
          </cell>
          <cell r="C941" t="str">
            <v>pallida</v>
          </cell>
          <cell r="D941" t="str">
            <v>Parathesis pallida</v>
          </cell>
          <cell r="E941" t="str">
            <v>Lundell</v>
          </cell>
          <cell r="F941" t="str">
            <v>MYRSINACEAE</v>
          </cell>
          <cell r="H941" t="str">
            <v>INDETERMINADO</v>
          </cell>
        </row>
        <row r="942">
          <cell r="A942">
            <v>941</v>
          </cell>
          <cell r="B942" t="str">
            <v>Parathesis</v>
          </cell>
          <cell r="C942" t="str">
            <v>serrulata</v>
          </cell>
          <cell r="D942" t="str">
            <v>Parathesis serrulata</v>
          </cell>
          <cell r="E942" t="str">
            <v>(Sw.) Mez</v>
          </cell>
          <cell r="F942" t="str">
            <v>MYRSINACEAE</v>
          </cell>
          <cell r="H942" t="str">
            <v>INDETERMINADO</v>
          </cell>
        </row>
        <row r="943">
          <cell r="A943">
            <v>942</v>
          </cell>
          <cell r="B943" t="str">
            <v>Parathesis</v>
          </cell>
          <cell r="C943" t="str">
            <v>sp</v>
          </cell>
          <cell r="D943" t="str">
            <v>Parathesis sp</v>
          </cell>
          <cell r="F943" t="str">
            <v>MYRSINACEAE</v>
          </cell>
          <cell r="H943" t="str">
            <v>HELIOFITO DURABLE</v>
          </cell>
        </row>
        <row r="944">
          <cell r="A944">
            <v>943</v>
          </cell>
          <cell r="B944" t="str">
            <v>Parathesis</v>
          </cell>
          <cell r="C944" t="str">
            <v>trychogyne</v>
          </cell>
          <cell r="D944" t="str">
            <v>Parathesis trychogyne</v>
          </cell>
          <cell r="E944" t="str">
            <v>Hemsl.</v>
          </cell>
          <cell r="F944" t="str">
            <v>MYRSINACEAE</v>
          </cell>
          <cell r="H944" t="str">
            <v>HELIOFITO DURABLE</v>
          </cell>
        </row>
        <row r="945">
          <cell r="A945">
            <v>944</v>
          </cell>
          <cell r="B945" t="str">
            <v>Parinari</v>
          </cell>
          <cell r="C945" t="str">
            <v>excelsa</v>
          </cell>
          <cell r="D945" t="str">
            <v>Parinari excelsa</v>
          </cell>
          <cell r="E945" t="str">
            <v>Sabine</v>
          </cell>
          <cell r="F945" t="str">
            <v>CHRYSOBALANACEAE</v>
          </cell>
          <cell r="G945" t="str">
            <v>Pejiballe-Areno-Tamarindo gigante-Turrú-Turú</v>
          </cell>
          <cell r="H945" t="str">
            <v>ESCIOFITO</v>
          </cell>
        </row>
        <row r="946">
          <cell r="A946">
            <v>945</v>
          </cell>
          <cell r="B946" t="str">
            <v>Parkia</v>
          </cell>
          <cell r="C946" t="str">
            <v>pendula</v>
          </cell>
          <cell r="D946" t="str">
            <v>Parkia pendula</v>
          </cell>
          <cell r="E946" t="str">
            <v>(Willd.) Benth. ex Walp.</v>
          </cell>
          <cell r="F946" t="str">
            <v>FABACEAE/MIM.</v>
          </cell>
          <cell r="G946" t="str">
            <v>Tamarindón</v>
          </cell>
          <cell r="H946" t="str">
            <v>INDETERMINADO</v>
          </cell>
        </row>
        <row r="947">
          <cell r="A947">
            <v>946</v>
          </cell>
          <cell r="B947" t="str">
            <v>Passiflora</v>
          </cell>
          <cell r="C947" t="str">
            <v>ambigua</v>
          </cell>
          <cell r="D947" t="str">
            <v>Passiflora ambigua</v>
          </cell>
          <cell r="E947" t="str">
            <v>Hemsl.</v>
          </cell>
          <cell r="F947" t="str">
            <v>PASSIFLORACEAE</v>
          </cell>
          <cell r="H947" t="str">
            <v>INDETERMINADO</v>
          </cell>
        </row>
        <row r="948">
          <cell r="A948">
            <v>947</v>
          </cell>
          <cell r="B948" t="str">
            <v>Paullinia</v>
          </cell>
          <cell r="C948" t="str">
            <v>aff. dasystachya</v>
          </cell>
          <cell r="D948" t="str">
            <v>Paullinia aff. dasystachya</v>
          </cell>
          <cell r="E948" t="str">
            <v>Radlk.</v>
          </cell>
          <cell r="F948" t="str">
            <v>SAPINDACEAE</v>
          </cell>
          <cell r="H948" t="str">
            <v>INDETERMINADO</v>
          </cell>
        </row>
        <row r="949">
          <cell r="A949">
            <v>948</v>
          </cell>
          <cell r="B949" t="str">
            <v>Paullinia</v>
          </cell>
          <cell r="C949" t="str">
            <v>alata</v>
          </cell>
          <cell r="D949" t="str">
            <v>Paullinia alata</v>
          </cell>
          <cell r="E949" t="str">
            <v>(Ruiz &amp; Pav.) G. Don</v>
          </cell>
          <cell r="F949" t="str">
            <v>SAPINDACEAE</v>
          </cell>
          <cell r="H949" t="str">
            <v>INDETERMINADO</v>
          </cell>
        </row>
        <row r="950">
          <cell r="A950">
            <v>949</v>
          </cell>
          <cell r="B950" t="str">
            <v>Paullinia</v>
          </cell>
          <cell r="C950" t="str">
            <v>bracteosa</v>
          </cell>
          <cell r="D950" t="str">
            <v>Paullinia bracteosa</v>
          </cell>
          <cell r="E950" t="str">
            <v>Radlk.</v>
          </cell>
          <cell r="F950" t="str">
            <v>SAPINDACEAE</v>
          </cell>
          <cell r="H950" t="str">
            <v>INDETERMINADO</v>
          </cell>
        </row>
        <row r="951">
          <cell r="A951">
            <v>950</v>
          </cell>
          <cell r="B951" t="str">
            <v>Paullinia</v>
          </cell>
          <cell r="C951" t="str">
            <v>fibrigera</v>
          </cell>
          <cell r="D951" t="str">
            <v>Paullinia fibrigera</v>
          </cell>
          <cell r="E951" t="str">
            <v>Radlk.</v>
          </cell>
          <cell r="F951" t="str">
            <v>SAPINDACEAE</v>
          </cell>
          <cell r="H951" t="str">
            <v>INDETERMINADO</v>
          </cell>
        </row>
        <row r="952">
          <cell r="A952">
            <v>951</v>
          </cell>
          <cell r="B952" t="str">
            <v>Paullinia</v>
          </cell>
          <cell r="C952" t="str">
            <v>fuscescens</v>
          </cell>
          <cell r="D952" t="str">
            <v>Paullinia fuscescens</v>
          </cell>
          <cell r="E952" t="str">
            <v>Kunth</v>
          </cell>
          <cell r="F952" t="str">
            <v>SAPINDACEAE</v>
          </cell>
          <cell r="H952" t="str">
            <v>INDETERMINADO</v>
          </cell>
        </row>
        <row r="953">
          <cell r="A953">
            <v>952</v>
          </cell>
          <cell r="B953" t="str">
            <v>Paullinia</v>
          </cell>
          <cell r="C953" t="str">
            <v>granatensis</v>
          </cell>
          <cell r="D953" t="str">
            <v>Paullinia granatensis</v>
          </cell>
          <cell r="E953" t="str">
            <v>(Planch. &amp; Linden) Radlk.</v>
          </cell>
          <cell r="F953" t="str">
            <v>SAPINDACEAE</v>
          </cell>
          <cell r="H953" t="str">
            <v>INDETERMINADO</v>
          </cell>
        </row>
        <row r="954">
          <cell r="A954">
            <v>953</v>
          </cell>
          <cell r="B954" t="str">
            <v>Paullinia</v>
          </cell>
          <cell r="C954" t="str">
            <v>ingifolia</v>
          </cell>
          <cell r="D954" t="str">
            <v>Paullinia ingifolia</v>
          </cell>
          <cell r="E954" t="str">
            <v>A. Rich.</v>
          </cell>
          <cell r="F954" t="str">
            <v>SAPINDACEAE</v>
          </cell>
          <cell r="H954" t="str">
            <v>INDETERMINADO</v>
          </cell>
        </row>
        <row r="955">
          <cell r="A955">
            <v>954</v>
          </cell>
          <cell r="B955" t="str">
            <v>Paullinia</v>
          </cell>
          <cell r="C955" t="str">
            <v>pinnata</v>
          </cell>
          <cell r="D955" t="str">
            <v>Paullinia pinnata</v>
          </cell>
          <cell r="E955" t="str">
            <v>L.</v>
          </cell>
          <cell r="F955" t="str">
            <v>SAPINDACEAE</v>
          </cell>
          <cell r="H955" t="str">
            <v>INDETERMINADO</v>
          </cell>
        </row>
        <row r="956">
          <cell r="A956">
            <v>955</v>
          </cell>
          <cell r="B956" t="str">
            <v>Paullinia</v>
          </cell>
          <cell r="C956" t="str">
            <v>rugosa</v>
          </cell>
          <cell r="D956" t="str">
            <v>Paullinia rugosa</v>
          </cell>
          <cell r="E956" t="str">
            <v>Benth. ex Radlk.</v>
          </cell>
          <cell r="F956" t="str">
            <v>SAPINDACEAE</v>
          </cell>
          <cell r="H956" t="str">
            <v>INDETERMINADO</v>
          </cell>
        </row>
        <row r="957">
          <cell r="A957">
            <v>956</v>
          </cell>
          <cell r="B957" t="str">
            <v>Paullinia</v>
          </cell>
          <cell r="C957" t="str">
            <v>sp</v>
          </cell>
          <cell r="D957" t="str">
            <v>Paullinia sp</v>
          </cell>
          <cell r="F957" t="str">
            <v>SAPINDACEAE</v>
          </cell>
          <cell r="H957" t="str">
            <v>INDETERMINADO</v>
          </cell>
        </row>
        <row r="958">
          <cell r="A958">
            <v>957</v>
          </cell>
          <cell r="B958" t="str">
            <v>Pausandra</v>
          </cell>
          <cell r="C958" t="str">
            <v>trianae</v>
          </cell>
          <cell r="D958" t="str">
            <v>Pausandra trianae</v>
          </cell>
          <cell r="E958" t="str">
            <v>(Mull. Arg.) Baill.</v>
          </cell>
          <cell r="F958" t="str">
            <v>EUPHORBIACEAE</v>
          </cell>
          <cell r="G958" t="str">
            <v>Tabacon-Chente-Desguastomete-Tabaconcillo</v>
          </cell>
          <cell r="H958" t="str">
            <v>HELIOFITO DURABLE</v>
          </cell>
        </row>
        <row r="959">
          <cell r="A959">
            <v>958</v>
          </cell>
          <cell r="B959" t="str">
            <v>Peltogyne</v>
          </cell>
          <cell r="C959" t="str">
            <v>purpurea</v>
          </cell>
          <cell r="D959" t="str">
            <v>Peltogyne purpurea</v>
          </cell>
          <cell r="E959" t="str">
            <v>Pittier</v>
          </cell>
          <cell r="F959" t="str">
            <v>FABACEAE/CAES.</v>
          </cell>
          <cell r="G959" t="str">
            <v>Nazareno-Aromio-Azulillo-Nene-Sangre de Cristo</v>
          </cell>
          <cell r="H959" t="str">
            <v>INDETERMINADO</v>
          </cell>
        </row>
        <row r="960">
          <cell r="A960">
            <v>959</v>
          </cell>
          <cell r="B960" t="str">
            <v>Pentaclethra</v>
          </cell>
          <cell r="C960" t="str">
            <v>macroloba</v>
          </cell>
          <cell r="D960" t="str">
            <v>Pentaclethra macroloba</v>
          </cell>
          <cell r="E960" t="str">
            <v>(Willd.) Kuntze</v>
          </cell>
          <cell r="F960" t="str">
            <v>FABACEAE/MIM.</v>
          </cell>
          <cell r="G960" t="str">
            <v>Gavilán-Gavilán quebracho-Quebracho-Sharál</v>
          </cell>
          <cell r="H960" t="str">
            <v>ESCIOFITO</v>
          </cell>
        </row>
        <row r="961">
          <cell r="A961">
            <v>960</v>
          </cell>
          <cell r="B961" t="str">
            <v>Pentagonia</v>
          </cell>
          <cell r="C961" t="str">
            <v>costaricensis</v>
          </cell>
          <cell r="D961" t="str">
            <v>Pentagonia costaricensis</v>
          </cell>
          <cell r="E961" t="str">
            <v>(Standl.) W. C. Burger &amp; C. M. Taylor</v>
          </cell>
          <cell r="F961" t="str">
            <v>RUBIACEAE</v>
          </cell>
          <cell r="H961" t="str">
            <v>INDETERMINADO</v>
          </cell>
        </row>
        <row r="962">
          <cell r="A962">
            <v>961</v>
          </cell>
          <cell r="B962" t="str">
            <v>Pentagonia</v>
          </cell>
          <cell r="C962" t="str">
            <v>donnell-smithii</v>
          </cell>
          <cell r="D962" t="str">
            <v>Pentagonia donnell-smithii</v>
          </cell>
          <cell r="E962" t="str">
            <v>(Standl.) Standl.</v>
          </cell>
          <cell r="F962" t="str">
            <v>RUBIACEAE</v>
          </cell>
          <cell r="G962" t="str">
            <v>Lengua de vaca-Tabacón</v>
          </cell>
          <cell r="H962" t="str">
            <v>HELIOFITO DURABLE</v>
          </cell>
        </row>
        <row r="963">
          <cell r="A963">
            <v>962</v>
          </cell>
          <cell r="B963" t="str">
            <v>Pentagonia</v>
          </cell>
          <cell r="C963" t="str">
            <v>sp</v>
          </cell>
          <cell r="D963" t="str">
            <v>Pentagonia sp</v>
          </cell>
          <cell r="F963" t="str">
            <v>RUBIACEAE</v>
          </cell>
          <cell r="H963" t="str">
            <v>HELIOFITO DURABLE</v>
          </cell>
        </row>
        <row r="964">
          <cell r="A964">
            <v>963</v>
          </cell>
          <cell r="B964" t="str">
            <v>Pera</v>
          </cell>
          <cell r="C964" t="str">
            <v>arborea</v>
          </cell>
          <cell r="D964" t="str">
            <v>Pera arborea</v>
          </cell>
          <cell r="E964" t="str">
            <v>Mutis</v>
          </cell>
          <cell r="F964" t="str">
            <v>EUPHORBIACEAE</v>
          </cell>
          <cell r="H964" t="str">
            <v>ESCIOFITO</v>
          </cell>
        </row>
        <row r="965">
          <cell r="A965">
            <v>964</v>
          </cell>
          <cell r="B965" t="str">
            <v>Perebea</v>
          </cell>
          <cell r="C965" t="str">
            <v>angustifolia</v>
          </cell>
          <cell r="D965" t="str">
            <v>Perebea angustifolia</v>
          </cell>
          <cell r="E965" t="str">
            <v>(Poepp &amp; Endl.) C. C. Berg</v>
          </cell>
          <cell r="F965" t="str">
            <v>MORACEAE</v>
          </cell>
          <cell r="H965" t="str">
            <v>HELIOFITO DURABLE</v>
          </cell>
        </row>
        <row r="966">
          <cell r="A966">
            <v>965</v>
          </cell>
          <cell r="B966" t="str">
            <v>Perebea</v>
          </cell>
          <cell r="C966" t="str">
            <v>hispidula</v>
          </cell>
          <cell r="D966" t="str">
            <v>Perebea hispidula</v>
          </cell>
          <cell r="E966" t="str">
            <v>Standl.</v>
          </cell>
          <cell r="F966" t="str">
            <v>MORACEAE</v>
          </cell>
          <cell r="H966" t="str">
            <v>INDETERMINADO</v>
          </cell>
        </row>
        <row r="967">
          <cell r="A967">
            <v>966</v>
          </cell>
          <cell r="B967" t="str">
            <v>Perebea</v>
          </cell>
          <cell r="C967" t="str">
            <v>xanthochyma</v>
          </cell>
          <cell r="D967" t="str">
            <v>Perebea xanthochyma</v>
          </cell>
          <cell r="F967" t="str">
            <v>MORACEAE</v>
          </cell>
          <cell r="H967" t="str">
            <v>INDETERMINADO</v>
          </cell>
        </row>
        <row r="968">
          <cell r="A968">
            <v>967</v>
          </cell>
          <cell r="B968" t="str">
            <v>Perrottetia</v>
          </cell>
          <cell r="C968" t="str">
            <v>longistylis</v>
          </cell>
          <cell r="D968" t="str">
            <v>Perrottetia longistylis</v>
          </cell>
          <cell r="E968" t="str">
            <v>Rose</v>
          </cell>
          <cell r="F968" t="str">
            <v>CELASTRACEAE</v>
          </cell>
          <cell r="H968" t="str">
            <v>HELIOFITO DURABLE</v>
          </cell>
        </row>
        <row r="969">
          <cell r="A969">
            <v>968</v>
          </cell>
          <cell r="B969" t="str">
            <v>Perrottetia</v>
          </cell>
          <cell r="C969" t="str">
            <v>sessiliflora</v>
          </cell>
          <cell r="D969" t="str">
            <v>Perrottetia sessiliflora</v>
          </cell>
          <cell r="E969" t="str">
            <v>Lundell</v>
          </cell>
          <cell r="F969" t="str">
            <v>CELASTRACEAE</v>
          </cell>
          <cell r="H969" t="str">
            <v>INDETERMINADO</v>
          </cell>
        </row>
        <row r="970">
          <cell r="A970">
            <v>969</v>
          </cell>
          <cell r="B970" t="str">
            <v>Perrottetia</v>
          </cell>
          <cell r="C970" t="str">
            <v>sp</v>
          </cell>
          <cell r="D970" t="str">
            <v>Perrottetia sp</v>
          </cell>
          <cell r="F970" t="str">
            <v>CELASTRACEAE</v>
          </cell>
          <cell r="H970" t="str">
            <v>INDETERMINADO</v>
          </cell>
        </row>
        <row r="971">
          <cell r="A971">
            <v>970</v>
          </cell>
          <cell r="B971" t="str">
            <v>Persea</v>
          </cell>
          <cell r="C971" t="str">
            <v>americana</v>
          </cell>
          <cell r="D971" t="str">
            <v>Persea americana</v>
          </cell>
          <cell r="E971" t="str">
            <v>Mill.</v>
          </cell>
          <cell r="F971" t="str">
            <v>LAURACEAE</v>
          </cell>
          <cell r="G971" t="str">
            <v>Aguacate-Aguacatillo-Amó-Avocado-Jamó</v>
          </cell>
          <cell r="H971" t="str">
            <v>ESCIOFITO</v>
          </cell>
        </row>
        <row r="972">
          <cell r="A972">
            <v>971</v>
          </cell>
          <cell r="B972" t="str">
            <v>Persea</v>
          </cell>
          <cell r="C972" t="str">
            <v>caerulea</v>
          </cell>
          <cell r="D972" t="str">
            <v>Persea caerulea</v>
          </cell>
          <cell r="E972" t="str">
            <v>(Ruiz &amp; Pav.) Mez</v>
          </cell>
          <cell r="F972" t="str">
            <v>LAURACEAE</v>
          </cell>
          <cell r="H972" t="str">
            <v>INDETERMINADO</v>
          </cell>
        </row>
        <row r="973">
          <cell r="A973">
            <v>972</v>
          </cell>
          <cell r="B973" t="str">
            <v>Persea</v>
          </cell>
          <cell r="C973" t="str">
            <v>schiedeana</v>
          </cell>
          <cell r="D973" t="str">
            <v>Persea schiedeana</v>
          </cell>
          <cell r="E973" t="str">
            <v>Nees</v>
          </cell>
          <cell r="F973" t="str">
            <v>LAURACEAE</v>
          </cell>
          <cell r="G973" t="str">
            <v>Yas</v>
          </cell>
          <cell r="H973" t="str">
            <v>INDETERMINADO</v>
          </cell>
        </row>
        <row r="974">
          <cell r="A974">
            <v>973</v>
          </cell>
          <cell r="B974" t="str">
            <v>Persea</v>
          </cell>
          <cell r="C974" t="str">
            <v>sp</v>
          </cell>
          <cell r="D974" t="str">
            <v>Persea sp</v>
          </cell>
          <cell r="F974" t="str">
            <v>LAURACEAE</v>
          </cell>
          <cell r="G974" t="str">
            <v>Ira-Aguacatillo-Quizarra</v>
          </cell>
          <cell r="H974" t="str">
            <v>ESCIOFITO</v>
          </cell>
        </row>
        <row r="975">
          <cell r="A975">
            <v>974</v>
          </cell>
          <cell r="B975" t="str">
            <v>Persea</v>
          </cell>
          <cell r="C975" t="str">
            <v>rigens</v>
          </cell>
          <cell r="D975" t="str">
            <v>Persea rigens</v>
          </cell>
          <cell r="E975" t="str">
            <v>C. K. Allen</v>
          </cell>
          <cell r="F975" t="str">
            <v>LAURACEAE</v>
          </cell>
          <cell r="G975" t="str">
            <v>Ira-Aguacatillo-Quizarra</v>
          </cell>
          <cell r="H975" t="str">
            <v>ESCIOFITO</v>
          </cell>
        </row>
        <row r="976">
          <cell r="A976">
            <v>975</v>
          </cell>
          <cell r="B976" t="str">
            <v>Peschiera</v>
          </cell>
          <cell r="C976" t="str">
            <v>arborea</v>
          </cell>
          <cell r="D976" t="str">
            <v>Peschiera arborea</v>
          </cell>
          <cell r="E976" t="str">
            <v>(Rose ex Donn. Sm.) Markgr.</v>
          </cell>
          <cell r="F976" t="str">
            <v>APOCYNACEAE</v>
          </cell>
          <cell r="H976" t="str">
            <v>INDETERMINADO</v>
          </cell>
        </row>
        <row r="977">
          <cell r="A977">
            <v>976</v>
          </cell>
          <cell r="B977" t="str">
            <v>Philodendron</v>
          </cell>
          <cell r="C977" t="str">
            <v>aromaticum</v>
          </cell>
          <cell r="D977" t="str">
            <v>Philodendron aromaticum</v>
          </cell>
          <cell r="E977" t="str">
            <v>Croat &amp; Grayum</v>
          </cell>
          <cell r="F977" t="str">
            <v>ARACEAE</v>
          </cell>
          <cell r="H977" t="str">
            <v>INDETERMINADO</v>
          </cell>
        </row>
        <row r="978">
          <cell r="A978">
            <v>977</v>
          </cell>
          <cell r="B978" t="str">
            <v>Philodendron</v>
          </cell>
          <cell r="C978" t="str">
            <v>radiatum</v>
          </cell>
          <cell r="D978" t="str">
            <v>Philodendron radiatum</v>
          </cell>
          <cell r="E978" t="str">
            <v>Schott</v>
          </cell>
          <cell r="F978" t="str">
            <v>ARACEAE</v>
          </cell>
          <cell r="H978" t="str">
            <v>INDETERMINADO</v>
          </cell>
        </row>
        <row r="979">
          <cell r="A979">
            <v>978</v>
          </cell>
          <cell r="B979" t="str">
            <v>Philodendron</v>
          </cell>
          <cell r="C979" t="str">
            <v>rothschuhianum</v>
          </cell>
          <cell r="D979" t="str">
            <v>Philodendron rothschuhianum</v>
          </cell>
          <cell r="E979" t="str">
            <v>(Engl.) Croat &amp; Grayum</v>
          </cell>
          <cell r="F979" t="str">
            <v>ARACEAE</v>
          </cell>
          <cell r="H979" t="str">
            <v>INDETERMINADO</v>
          </cell>
        </row>
        <row r="980">
          <cell r="A980">
            <v>979</v>
          </cell>
          <cell r="B980" t="str">
            <v>Phyllanthus</v>
          </cell>
          <cell r="C980" t="str">
            <v>skutchii</v>
          </cell>
          <cell r="D980" t="str">
            <v>Phyllanthus skutchii</v>
          </cell>
          <cell r="E980" t="str">
            <v>Standl.</v>
          </cell>
          <cell r="F980" t="str">
            <v>EUPHORBIACEAE</v>
          </cell>
          <cell r="H980" t="str">
            <v>ESCIOFITO</v>
          </cell>
        </row>
        <row r="981">
          <cell r="A981">
            <v>980</v>
          </cell>
          <cell r="B981" t="str">
            <v>Picramnia</v>
          </cell>
          <cell r="C981" t="str">
            <v>latifolia</v>
          </cell>
          <cell r="D981" t="str">
            <v>Picramnia latifolia</v>
          </cell>
          <cell r="F981" t="str">
            <v>SIMAROUBACEAE</v>
          </cell>
          <cell r="H981" t="str">
            <v>INDETERMINADO</v>
          </cell>
        </row>
        <row r="982">
          <cell r="A982">
            <v>981</v>
          </cell>
          <cell r="B982" t="str">
            <v>Pinzona</v>
          </cell>
          <cell r="C982" t="str">
            <v>coriacea</v>
          </cell>
          <cell r="D982" t="str">
            <v>Pinzona coriacea</v>
          </cell>
          <cell r="E982" t="str">
            <v>Mart. &amp; Zucc.</v>
          </cell>
          <cell r="F982" t="str">
            <v>DILLENIACEAE</v>
          </cell>
          <cell r="H982" t="str">
            <v>INDETERMINADO</v>
          </cell>
        </row>
        <row r="983">
          <cell r="A983">
            <v>982</v>
          </cell>
          <cell r="B983" t="str">
            <v>Piper</v>
          </cell>
          <cell r="C983" t="str">
            <v>auritifolium</v>
          </cell>
          <cell r="D983" t="str">
            <v>Piper auritifolium</v>
          </cell>
          <cell r="E983" t="str">
            <v>Trel.</v>
          </cell>
          <cell r="F983" t="str">
            <v>PIPERACEAE</v>
          </cell>
          <cell r="H983" t="str">
            <v>INDETERMINADO</v>
          </cell>
        </row>
        <row r="984">
          <cell r="A984">
            <v>983</v>
          </cell>
          <cell r="B984" t="str">
            <v>Piper</v>
          </cell>
          <cell r="C984" t="str">
            <v>auritum</v>
          </cell>
          <cell r="D984" t="str">
            <v>Piper auritum</v>
          </cell>
          <cell r="E984" t="str">
            <v>Kunth</v>
          </cell>
          <cell r="F984" t="str">
            <v>PIPERACEAE</v>
          </cell>
          <cell r="H984" t="str">
            <v>INDETERMINADO</v>
          </cell>
        </row>
        <row r="985">
          <cell r="A985">
            <v>984</v>
          </cell>
          <cell r="B985" t="str">
            <v>Piper</v>
          </cell>
          <cell r="C985" t="str">
            <v>biseriatum</v>
          </cell>
          <cell r="D985" t="str">
            <v>Piper biseriatum</v>
          </cell>
          <cell r="E985" t="str">
            <v>C. DC.</v>
          </cell>
          <cell r="F985" t="str">
            <v>PIPERACEAE</v>
          </cell>
          <cell r="H985" t="str">
            <v>INDETERMINADO</v>
          </cell>
        </row>
        <row r="986">
          <cell r="A986">
            <v>985</v>
          </cell>
          <cell r="B986" t="str">
            <v>Piper</v>
          </cell>
          <cell r="C986" t="str">
            <v>cenocladum</v>
          </cell>
          <cell r="D986" t="str">
            <v>Piper cenocladum</v>
          </cell>
          <cell r="E986" t="str">
            <v>C. DC.</v>
          </cell>
          <cell r="F986" t="str">
            <v>PIPERACEAE</v>
          </cell>
          <cell r="H986" t="str">
            <v>INDETERMINADO</v>
          </cell>
        </row>
        <row r="987">
          <cell r="A987">
            <v>986</v>
          </cell>
          <cell r="B987" t="str">
            <v>Piper</v>
          </cell>
          <cell r="C987" t="str">
            <v>colonense</v>
          </cell>
          <cell r="D987" t="str">
            <v>Piper colonense</v>
          </cell>
          <cell r="E987" t="str">
            <v>C. DC.</v>
          </cell>
          <cell r="F987" t="str">
            <v>PIPERACEAE</v>
          </cell>
          <cell r="H987" t="str">
            <v>INDETERMINADO</v>
          </cell>
        </row>
        <row r="988">
          <cell r="A988">
            <v>987</v>
          </cell>
          <cell r="B988" t="str">
            <v>Piper</v>
          </cell>
          <cell r="C988" t="str">
            <v>hispidum</v>
          </cell>
          <cell r="D988" t="str">
            <v>Piper hispidum</v>
          </cell>
          <cell r="E988" t="str">
            <v>Sw.</v>
          </cell>
          <cell r="F988" t="str">
            <v>PIPERACEAE</v>
          </cell>
          <cell r="H988" t="str">
            <v>INDETERMINADO</v>
          </cell>
        </row>
        <row r="989">
          <cell r="A989">
            <v>988</v>
          </cell>
          <cell r="B989" t="str">
            <v>Piper</v>
          </cell>
          <cell r="C989" t="str">
            <v>multiplinervium</v>
          </cell>
          <cell r="D989" t="str">
            <v>Piper multiplinervium</v>
          </cell>
          <cell r="E989" t="str">
            <v>C. DC.</v>
          </cell>
          <cell r="F989" t="str">
            <v>PIPERACEAE</v>
          </cell>
          <cell r="H989" t="str">
            <v>INDETERMINADO</v>
          </cell>
        </row>
        <row r="990">
          <cell r="A990">
            <v>989</v>
          </cell>
          <cell r="B990" t="str">
            <v>Piper</v>
          </cell>
          <cell r="C990" t="str">
            <v>obliquum</v>
          </cell>
          <cell r="D990" t="str">
            <v>Piper obliquum</v>
          </cell>
          <cell r="E990" t="str">
            <v>Ruiz &amp; Pav.</v>
          </cell>
          <cell r="F990" t="str">
            <v>PIPERACEAE</v>
          </cell>
          <cell r="H990" t="str">
            <v>INDETERMINADO</v>
          </cell>
        </row>
        <row r="991">
          <cell r="A991">
            <v>990</v>
          </cell>
          <cell r="B991" t="str">
            <v>Piper</v>
          </cell>
          <cell r="C991" t="str">
            <v>palmanum</v>
          </cell>
          <cell r="D991" t="str">
            <v>Piper palmanum</v>
          </cell>
          <cell r="F991" t="str">
            <v>PIPERACEAE</v>
          </cell>
          <cell r="H991" t="str">
            <v>INDETERMINADO</v>
          </cell>
        </row>
        <row r="992">
          <cell r="A992">
            <v>991</v>
          </cell>
          <cell r="B992" t="str">
            <v>Piper</v>
          </cell>
          <cell r="C992" t="str">
            <v>pseudobumbratum</v>
          </cell>
          <cell r="D992" t="str">
            <v>Piper pseudobumbratum</v>
          </cell>
          <cell r="E992" t="str">
            <v>C. DC.</v>
          </cell>
          <cell r="F992" t="str">
            <v>PIPERACEAE</v>
          </cell>
          <cell r="H992" t="str">
            <v>INDETERMINADO</v>
          </cell>
        </row>
        <row r="993">
          <cell r="A993">
            <v>992</v>
          </cell>
          <cell r="B993" t="str">
            <v>Piper</v>
          </cell>
          <cell r="C993" t="str">
            <v>sp</v>
          </cell>
          <cell r="D993" t="str">
            <v>Piper sp</v>
          </cell>
          <cell r="F993" t="str">
            <v>PIPERACEAE</v>
          </cell>
          <cell r="H993" t="str">
            <v>INDETERMINADO</v>
          </cell>
        </row>
        <row r="994">
          <cell r="A994">
            <v>993</v>
          </cell>
          <cell r="B994" t="str">
            <v>Piper</v>
          </cell>
          <cell r="C994" t="str">
            <v>tenuimucronatum</v>
          </cell>
          <cell r="D994" t="str">
            <v>Piper tenuimucronatum</v>
          </cell>
          <cell r="E994" t="str">
            <v>C. DC.</v>
          </cell>
          <cell r="F994" t="str">
            <v>PIPERACEAE</v>
          </cell>
          <cell r="H994" t="str">
            <v>INDETERMINADO</v>
          </cell>
        </row>
        <row r="995">
          <cell r="A995">
            <v>994</v>
          </cell>
          <cell r="B995" t="str">
            <v>Piptocarpha</v>
          </cell>
          <cell r="C995" t="str">
            <v>poeppigiana</v>
          </cell>
          <cell r="D995" t="str">
            <v>Piptocarpha poeppigiana</v>
          </cell>
          <cell r="E995" t="str">
            <v>(DC.) Baker</v>
          </cell>
          <cell r="F995" t="str">
            <v>ASTERACEAE</v>
          </cell>
          <cell r="H995" t="str">
            <v>INDETERMINADO</v>
          </cell>
        </row>
        <row r="996">
          <cell r="A996">
            <v>995</v>
          </cell>
          <cell r="B996" t="str">
            <v>Pithecellobium</v>
          </cell>
          <cell r="C996" t="str">
            <v>macradenium</v>
          </cell>
          <cell r="D996" t="str">
            <v>Pithecellobium macradenium</v>
          </cell>
          <cell r="F996" t="str">
            <v>FABACEAE/MIM.</v>
          </cell>
          <cell r="H996" t="str">
            <v>INDETERMINADO</v>
          </cell>
        </row>
        <row r="997">
          <cell r="A997">
            <v>996</v>
          </cell>
          <cell r="B997" t="str">
            <v>Pithecellobium</v>
          </cell>
          <cell r="C997" t="str">
            <v>sp</v>
          </cell>
          <cell r="D997" t="str">
            <v>Pithecellobium sp</v>
          </cell>
          <cell r="F997" t="str">
            <v>FABACEAE/MIM.</v>
          </cell>
          <cell r="H997" t="str">
            <v>INDETERMINADO</v>
          </cell>
        </row>
        <row r="998">
          <cell r="A998">
            <v>997</v>
          </cell>
          <cell r="B998" t="str">
            <v>Platymiscium</v>
          </cell>
          <cell r="C998" t="str">
            <v>parviflorum</v>
          </cell>
          <cell r="D998" t="str">
            <v>Platymiscium parviflorum</v>
          </cell>
          <cell r="E998" t="str">
            <v>Benth.</v>
          </cell>
          <cell r="F998" t="str">
            <v>FABACEAE/PAP.</v>
          </cell>
          <cell r="G998" t="str">
            <v>Cristobal</v>
          </cell>
          <cell r="H998" t="str">
            <v>INDETERMINADO</v>
          </cell>
        </row>
        <row r="999">
          <cell r="A999">
            <v>998</v>
          </cell>
          <cell r="B999" t="str">
            <v>Platymiscium</v>
          </cell>
          <cell r="C999" t="str">
            <v>pinnatum</v>
          </cell>
          <cell r="D999" t="str">
            <v>Platymiscium pinnatum</v>
          </cell>
          <cell r="E999" t="str">
            <v>(Jacq.) Dugand</v>
          </cell>
          <cell r="F999" t="str">
            <v>FABACEAE/PAP.</v>
          </cell>
          <cell r="G999" t="str">
            <v>Cristobal-Cachimbo-Coyote-Granadillo-Guayacán 
chiricano-Námbar-Quira sangrillo-Sin+krá (Brunka)-Zrok (Térraba)</v>
          </cell>
          <cell r="H999" t="str">
            <v>INDETERMINADO</v>
          </cell>
        </row>
        <row r="1000">
          <cell r="A1000">
            <v>999</v>
          </cell>
          <cell r="B1000" t="str">
            <v>Pleuranthodendron</v>
          </cell>
          <cell r="C1000" t="str">
            <v>lindenii</v>
          </cell>
          <cell r="D1000" t="str">
            <v>Pleuranthodendron lindenii</v>
          </cell>
          <cell r="E1000" t="str">
            <v>(Turcz.) Sleumer</v>
          </cell>
          <cell r="F1000" t="str">
            <v>FLACOURTIACEAE</v>
          </cell>
          <cell r="G1000" t="str">
            <v>Quebracho blanco</v>
          </cell>
          <cell r="H1000" t="str">
            <v>HELIOFITO DURABLE</v>
          </cell>
        </row>
        <row r="1001">
          <cell r="A1001">
            <v>1000</v>
          </cell>
          <cell r="B1001" t="str">
            <v>Pleurothyrium</v>
          </cell>
          <cell r="C1001" t="str">
            <v>golfodulcensis</v>
          </cell>
          <cell r="D1001" t="str">
            <v>Pleurothyrium golfodulcensis</v>
          </cell>
          <cell r="F1001" t="str">
            <v>LAURACEAE</v>
          </cell>
          <cell r="H1001" t="str">
            <v>INDETERMINADO</v>
          </cell>
        </row>
        <row r="1002">
          <cell r="A1002">
            <v>1001</v>
          </cell>
          <cell r="B1002" t="str">
            <v>Pleurothyrium</v>
          </cell>
          <cell r="C1002" t="str">
            <v>oblongum</v>
          </cell>
          <cell r="D1002" t="str">
            <v>Pleurothyrium oblongum</v>
          </cell>
          <cell r="E1002" t="str">
            <v>van der Werff</v>
          </cell>
          <cell r="F1002" t="str">
            <v>LAURACEAE</v>
          </cell>
          <cell r="H1002" t="str">
            <v>INDETERMINADO</v>
          </cell>
        </row>
        <row r="1003">
          <cell r="A1003">
            <v>1002</v>
          </cell>
          <cell r="B1003" t="str">
            <v>Pleurothyrium</v>
          </cell>
          <cell r="C1003" t="str">
            <v>palmanum</v>
          </cell>
          <cell r="D1003" t="str">
            <v>Pleurothyrium palmanum</v>
          </cell>
          <cell r="E1003" t="str">
            <v>(Mez &amp; Donn. Sm.) Rohwer</v>
          </cell>
          <cell r="F1003" t="str">
            <v>LAURACEAE</v>
          </cell>
          <cell r="G1003" t="str">
            <v>Ira zopilote</v>
          </cell>
          <cell r="H1003" t="str">
            <v>INDETERMINADO</v>
          </cell>
        </row>
        <row r="1004">
          <cell r="A1004">
            <v>1003</v>
          </cell>
          <cell r="B1004" t="str">
            <v>Pleurothyrium</v>
          </cell>
          <cell r="C1004" t="str">
            <v>sp</v>
          </cell>
          <cell r="D1004" t="str">
            <v>Pleurothyrium sp</v>
          </cell>
          <cell r="F1004" t="str">
            <v>LAURACEAE</v>
          </cell>
          <cell r="H1004" t="str">
            <v>INDETERMINADO</v>
          </cell>
        </row>
        <row r="1005">
          <cell r="A1005">
            <v>1004</v>
          </cell>
          <cell r="B1005" t="str">
            <v>Plinia</v>
          </cell>
          <cell r="C1005" t="str">
            <v>salticola</v>
          </cell>
          <cell r="D1005" t="str">
            <v>Plinia salticola</v>
          </cell>
          <cell r="E1005" t="str">
            <v>McVaugh</v>
          </cell>
          <cell r="F1005" t="str">
            <v>MYRTACEAE</v>
          </cell>
          <cell r="H1005" t="str">
            <v>INDETERMINADO</v>
          </cell>
        </row>
        <row r="1006">
          <cell r="A1006">
            <v>1005</v>
          </cell>
          <cell r="B1006" t="str">
            <v>Plinia</v>
          </cell>
          <cell r="C1006" t="str">
            <v>sp</v>
          </cell>
          <cell r="D1006" t="str">
            <v>Plinia sp</v>
          </cell>
          <cell r="F1006" t="str">
            <v>MYRTACEAE</v>
          </cell>
          <cell r="H1006" t="str">
            <v>HELIOFITO DURABLE</v>
          </cell>
        </row>
        <row r="1007">
          <cell r="A1007">
            <v>1006</v>
          </cell>
          <cell r="B1007" t="str">
            <v>Podocarpus</v>
          </cell>
          <cell r="C1007" t="str">
            <v>costaricensis</v>
          </cell>
          <cell r="D1007" t="str">
            <v>Podocarpus costaricensis</v>
          </cell>
          <cell r="E1007" t="str">
            <v>de Laub.</v>
          </cell>
          <cell r="F1007" t="str">
            <v>PODOCARPACEAE</v>
          </cell>
          <cell r="G1007" t="str">
            <v>Cipresillo</v>
          </cell>
          <cell r="H1007" t="str">
            <v>INDETERMINADO</v>
          </cell>
        </row>
        <row r="1008">
          <cell r="A1008">
            <v>1007</v>
          </cell>
          <cell r="B1008" t="str">
            <v>Podocarpus</v>
          </cell>
          <cell r="C1008" t="str">
            <v>guatemalensis</v>
          </cell>
          <cell r="D1008" t="str">
            <v>Podocarpus guatemalensis</v>
          </cell>
          <cell r="E1008" t="str">
            <v>Standl.</v>
          </cell>
          <cell r="F1008" t="str">
            <v>PODOCARPACEAE</v>
          </cell>
          <cell r="G1008" t="str">
            <v>Pinillo</v>
          </cell>
          <cell r="H1008" t="str">
            <v>INDETERMINADO</v>
          </cell>
        </row>
        <row r="1009">
          <cell r="A1009">
            <v>1008</v>
          </cell>
          <cell r="B1009" t="str">
            <v>Posoqueria</v>
          </cell>
          <cell r="C1009" t="str">
            <v>coriacea</v>
          </cell>
          <cell r="D1009" t="str">
            <v>Posoqueria coriacea</v>
          </cell>
          <cell r="E1009" t="str">
            <v>M. Martens &amp; Galeotti</v>
          </cell>
          <cell r="F1009" t="str">
            <v>RUBIACEAE</v>
          </cell>
          <cell r="H1009" t="str">
            <v>HELIOFITO DURABLE</v>
          </cell>
        </row>
        <row r="1010">
          <cell r="A1010">
            <v>1009</v>
          </cell>
          <cell r="B1010" t="str">
            <v>Posoqueria</v>
          </cell>
          <cell r="C1010" t="str">
            <v>grandiflora</v>
          </cell>
          <cell r="D1010" t="str">
            <v>Posoqueria grandiflora</v>
          </cell>
          <cell r="E1010" t="str">
            <v>Standl.</v>
          </cell>
          <cell r="F1010" t="str">
            <v>RUBIACEAE</v>
          </cell>
          <cell r="G1010" t="str">
            <v>Guayaba de mono</v>
          </cell>
          <cell r="H1010" t="str">
            <v>HELIOFITO DURABLE</v>
          </cell>
        </row>
        <row r="1011">
          <cell r="A1011">
            <v>1010</v>
          </cell>
          <cell r="B1011" t="str">
            <v>Posoqueria</v>
          </cell>
          <cell r="C1011" t="str">
            <v>latifolia</v>
          </cell>
          <cell r="D1011" t="str">
            <v>Posoqueria latifolia</v>
          </cell>
          <cell r="E1011" t="str">
            <v>(Rudge) Roem. &amp; Schult.</v>
          </cell>
          <cell r="F1011" t="str">
            <v>RUBIACEAE</v>
          </cell>
          <cell r="G1011" t="str">
            <v>Guayaba de mono-Boca de vieja-Cacica-Fruta de 
mono-Guayaba de mico-Guayaba de mono-Guayabillo de montaña-Wolf coffe</v>
          </cell>
          <cell r="H1011" t="str">
            <v>HELIOFITO DURABLE</v>
          </cell>
        </row>
        <row r="1012">
          <cell r="A1012">
            <v>1011</v>
          </cell>
          <cell r="B1012" t="str">
            <v>Posoqueria</v>
          </cell>
          <cell r="C1012" t="str">
            <v>panamensis</v>
          </cell>
          <cell r="D1012" t="str">
            <v>Posoqueria panamensis</v>
          </cell>
          <cell r="E1012" t="str">
            <v>(Walp. &amp; Duchass) Walp.</v>
          </cell>
          <cell r="F1012" t="str">
            <v>RUBIACEAE</v>
          </cell>
          <cell r="G1012" t="str">
            <v>Guayaba de mono</v>
          </cell>
          <cell r="H1012" t="str">
            <v>HELIOFITO DURABLE</v>
          </cell>
        </row>
        <row r="1013">
          <cell r="A1013">
            <v>1012</v>
          </cell>
          <cell r="B1013" t="str">
            <v>Posoqueria</v>
          </cell>
          <cell r="C1013" t="str">
            <v>sp</v>
          </cell>
          <cell r="D1013" t="str">
            <v>Posoqueria sp</v>
          </cell>
          <cell r="F1013" t="str">
            <v>RUBIACEAE</v>
          </cell>
          <cell r="H1013" t="str">
            <v>HELIOFITO DURABLE</v>
          </cell>
        </row>
        <row r="1014">
          <cell r="A1014">
            <v>1013</v>
          </cell>
          <cell r="B1014" t="str">
            <v>Potalia</v>
          </cell>
          <cell r="C1014" t="str">
            <v>amara</v>
          </cell>
          <cell r="D1014" t="str">
            <v>Potalia amara</v>
          </cell>
          <cell r="E1014" t="str">
            <v>Aubl.</v>
          </cell>
          <cell r="F1014" t="str">
            <v>LOGANIACEAE</v>
          </cell>
          <cell r="H1014" t="str">
            <v>INDETERMINADO</v>
          </cell>
        </row>
        <row r="1015">
          <cell r="A1015">
            <v>1014</v>
          </cell>
          <cell r="B1015" t="str">
            <v>Poulsenia</v>
          </cell>
          <cell r="C1015" t="str">
            <v>armata</v>
          </cell>
          <cell r="D1015" t="str">
            <v>Poulsenia armata</v>
          </cell>
          <cell r="E1015" t="str">
            <v>(Miq.) Standl.</v>
          </cell>
          <cell r="F1015" t="str">
            <v>MORACEAE</v>
          </cell>
          <cell r="G1015" t="str">
            <v>Calabacillo de playa-Calugo-Chilamate-Chilamate 
espina-Chilamate espinoso-Mastate</v>
          </cell>
          <cell r="H1015" t="str">
            <v>HELIOFITO DURABLE</v>
          </cell>
        </row>
        <row r="1016">
          <cell r="A1016">
            <v>1015</v>
          </cell>
          <cell r="B1016" t="str">
            <v>Pourouma</v>
          </cell>
          <cell r="C1016" t="str">
            <v>aspera</v>
          </cell>
          <cell r="D1016" t="str">
            <v>Pourouma aspera</v>
          </cell>
          <cell r="F1016" t="str">
            <v>CECROPIACEAE</v>
          </cell>
          <cell r="H1016" t="str">
            <v>INDETERMINADO</v>
          </cell>
        </row>
        <row r="1017">
          <cell r="A1017">
            <v>1016</v>
          </cell>
          <cell r="B1017" t="str">
            <v>Pourouma</v>
          </cell>
          <cell r="C1017" t="str">
            <v>bicolor</v>
          </cell>
          <cell r="D1017" t="str">
            <v>Pourouma bicolor</v>
          </cell>
          <cell r="E1017" t="str">
            <v>Mart.</v>
          </cell>
          <cell r="F1017" t="str">
            <v>CECROPIACEAE</v>
          </cell>
          <cell r="G1017" t="str">
            <v>Chumico-Alazán-Guarumo macho-Lija-Mastate-
Panamá-Pasica</v>
          </cell>
          <cell r="H1017" t="str">
            <v>ESCIOFITO</v>
          </cell>
        </row>
        <row r="1018">
          <cell r="A1018">
            <v>1017</v>
          </cell>
          <cell r="B1018" t="str">
            <v>Pourouma</v>
          </cell>
          <cell r="C1018" t="str">
            <v>minor</v>
          </cell>
          <cell r="D1018" t="str">
            <v>Pourouma minor</v>
          </cell>
          <cell r="E1018" t="str">
            <v>Benoist</v>
          </cell>
          <cell r="F1018" t="str">
            <v>CECROPIACEAE</v>
          </cell>
          <cell r="G1018" t="str">
            <v>Lija-Chumico-Huevos de gato</v>
          </cell>
          <cell r="H1018" t="str">
            <v>ESCIOFITO</v>
          </cell>
        </row>
        <row r="1019">
          <cell r="A1019">
            <v>1018</v>
          </cell>
          <cell r="B1019" t="str">
            <v>Pouteria</v>
          </cell>
          <cell r="C1019" t="str">
            <v>aff. belizensis</v>
          </cell>
          <cell r="D1019" t="str">
            <v>Pouteria aff. belizensis</v>
          </cell>
          <cell r="E1019" t="str">
            <v>(Standl.) Croquist</v>
          </cell>
          <cell r="F1019" t="str">
            <v>SAPOTACEAE</v>
          </cell>
          <cell r="H1019" t="str">
            <v>INDETERMINADO</v>
          </cell>
        </row>
        <row r="1020">
          <cell r="A1020">
            <v>1019</v>
          </cell>
          <cell r="B1020" t="str">
            <v>Pouteria</v>
          </cell>
          <cell r="C1020" t="str">
            <v>aff. campechiana</v>
          </cell>
          <cell r="D1020" t="str">
            <v>Pouteria aff. campechiana</v>
          </cell>
          <cell r="E1020" t="str">
            <v>(Kunth) Baehni</v>
          </cell>
          <cell r="F1020" t="str">
            <v>SAPOTACEAE</v>
          </cell>
          <cell r="H1020" t="str">
            <v>ESCIOFITO</v>
          </cell>
        </row>
        <row r="1021">
          <cell r="A1021">
            <v>1020</v>
          </cell>
          <cell r="B1021" t="str">
            <v>Pouteria</v>
          </cell>
          <cell r="C1021" t="str">
            <v>aff. reticulata</v>
          </cell>
          <cell r="D1021" t="str">
            <v>Pouteria aff. reticulata</v>
          </cell>
          <cell r="E1021" t="str">
            <v>(Engl.) Eyma</v>
          </cell>
          <cell r="F1021" t="str">
            <v>SAPOTACEAE</v>
          </cell>
          <cell r="H1021" t="str">
            <v>ESCIOFITO</v>
          </cell>
        </row>
        <row r="1022">
          <cell r="A1022">
            <v>1021</v>
          </cell>
          <cell r="B1022" t="str">
            <v>Pouteria</v>
          </cell>
          <cell r="C1022" t="str">
            <v>amygdalicarpa</v>
          </cell>
          <cell r="D1022" t="str">
            <v>Pouteria amygdalicarpa</v>
          </cell>
          <cell r="E1022" t="str">
            <v>(Pittier) T.D. Penn.</v>
          </cell>
          <cell r="F1022" t="str">
            <v>SAPOTACEAE</v>
          </cell>
          <cell r="G1022" t="str">
            <v>Sapotillo-Níspero colorado-Níspero de monte</v>
          </cell>
          <cell r="H1022" t="str">
            <v>ESCIOFITO</v>
          </cell>
        </row>
        <row r="1023">
          <cell r="A1023">
            <v>1022</v>
          </cell>
          <cell r="B1023" t="str">
            <v>Pouteria</v>
          </cell>
          <cell r="C1023" t="str">
            <v>belizensis</v>
          </cell>
          <cell r="D1023" t="str">
            <v>Pouteria belizensis</v>
          </cell>
          <cell r="E1023" t="str">
            <v>(Standl.) Cronquist</v>
          </cell>
          <cell r="F1023" t="str">
            <v>SAPOTACEAE</v>
          </cell>
          <cell r="H1023" t="str">
            <v>INDETERMINADO</v>
          </cell>
        </row>
        <row r="1024">
          <cell r="A1024">
            <v>1023</v>
          </cell>
          <cell r="B1024" t="str">
            <v>Pouteria</v>
          </cell>
          <cell r="C1024" t="str">
            <v>bicolor</v>
          </cell>
          <cell r="D1024" t="str">
            <v>Pouteria bicolor</v>
          </cell>
          <cell r="F1024" t="str">
            <v>SAPOTACEAE</v>
          </cell>
          <cell r="G1024" t="str">
            <v>Sapotillo</v>
          </cell>
          <cell r="H1024" t="str">
            <v>ESCIOFITO</v>
          </cell>
        </row>
        <row r="1025">
          <cell r="A1025">
            <v>1024</v>
          </cell>
          <cell r="B1025" t="str">
            <v>Pouteria</v>
          </cell>
          <cell r="C1025" t="str">
            <v>bulliformis</v>
          </cell>
          <cell r="D1025" t="str">
            <v>Pouteria bulliformis</v>
          </cell>
          <cell r="E1025" t="str">
            <v>Q. Jimenez &amp; T. D. Penn.</v>
          </cell>
          <cell r="F1025" t="str">
            <v>SAPOTACEAE</v>
          </cell>
          <cell r="G1025" t="str">
            <v>Sapotillo</v>
          </cell>
          <cell r="H1025" t="str">
            <v>ESCIOFITO</v>
          </cell>
        </row>
        <row r="1026">
          <cell r="A1026">
            <v>1025</v>
          </cell>
          <cell r="B1026" t="str">
            <v>Pouteria</v>
          </cell>
          <cell r="C1026" t="str">
            <v>caimito</v>
          </cell>
          <cell r="D1026" t="str">
            <v>Pouteria caimito</v>
          </cell>
          <cell r="E1026" t="str">
            <v>(Ruiz &amp; Pav.) Radlk.</v>
          </cell>
          <cell r="F1026" t="str">
            <v>SAPOTACEAE</v>
          </cell>
          <cell r="G1026" t="str">
            <v>Caimito</v>
          </cell>
          <cell r="H1026" t="str">
            <v>INDETERMINADO</v>
          </cell>
        </row>
        <row r="1027">
          <cell r="A1027">
            <v>1026</v>
          </cell>
          <cell r="B1027" t="str">
            <v>Pouteria</v>
          </cell>
          <cell r="C1027" t="str">
            <v>calistophylla</v>
          </cell>
          <cell r="D1027" t="str">
            <v>Pouteria calistophylla</v>
          </cell>
          <cell r="E1027" t="str">
            <v>(Standl.) Baehni</v>
          </cell>
          <cell r="F1027" t="str">
            <v>SAPOTACEAE</v>
          </cell>
          <cell r="G1027" t="str">
            <v>Sapotillo-Zapotillo colorado</v>
          </cell>
          <cell r="H1027" t="str">
            <v>ESCIOFITO</v>
          </cell>
        </row>
        <row r="1028">
          <cell r="A1028">
            <v>1027</v>
          </cell>
          <cell r="B1028" t="str">
            <v>Pouteria</v>
          </cell>
          <cell r="C1028" t="str">
            <v>campechiana</v>
          </cell>
          <cell r="D1028" t="str">
            <v>Pouteria campechiana</v>
          </cell>
          <cell r="E1028" t="str">
            <v>(Kunth) Baehni</v>
          </cell>
          <cell r="F1028" t="str">
            <v>SAPOTACEAE</v>
          </cell>
          <cell r="G1028" t="str">
            <v>Sapotillo-Canistel-Zapote-Zapote calentura-Zapotillo</v>
          </cell>
          <cell r="H1028" t="str">
            <v>ESCIOFITO</v>
          </cell>
        </row>
        <row r="1029">
          <cell r="A1029">
            <v>1028</v>
          </cell>
          <cell r="B1029" t="str">
            <v>Pouteria</v>
          </cell>
          <cell r="C1029" t="str">
            <v>chiricana</v>
          </cell>
          <cell r="D1029" t="str">
            <v>Pouteria chiricana</v>
          </cell>
          <cell r="E1029" t="str">
            <v>(Standl.) Baehni</v>
          </cell>
          <cell r="F1029" t="str">
            <v>SAPOTACEAE</v>
          </cell>
          <cell r="G1029" t="str">
            <v>Sapotillo</v>
          </cell>
          <cell r="H1029" t="str">
            <v>ESCIOFITO</v>
          </cell>
        </row>
        <row r="1030">
          <cell r="A1030">
            <v>1029</v>
          </cell>
          <cell r="B1030" t="str">
            <v>Pouteria</v>
          </cell>
          <cell r="C1030" t="str">
            <v>congestifolia</v>
          </cell>
          <cell r="D1030" t="str">
            <v>Pouteria congestifolia</v>
          </cell>
          <cell r="E1030" t="str">
            <v>Pilz</v>
          </cell>
          <cell r="F1030" t="str">
            <v>SAPOTACEAE</v>
          </cell>
          <cell r="G1030" t="str">
            <v>Leche amarilla</v>
          </cell>
          <cell r="H1030" t="str">
            <v>INDETERMINADO</v>
          </cell>
        </row>
        <row r="1031">
          <cell r="A1031">
            <v>1030</v>
          </cell>
          <cell r="B1031" t="str">
            <v>Pouteria</v>
          </cell>
          <cell r="C1031" t="str">
            <v>cuspidata</v>
          </cell>
          <cell r="D1031" t="str">
            <v>Pouteria cuspidata</v>
          </cell>
          <cell r="E1031" t="str">
            <v>(A. DC.) Baehni</v>
          </cell>
          <cell r="F1031" t="str">
            <v>SAPOTACEAE</v>
          </cell>
          <cell r="G1031" t="str">
            <v>Sapotillo</v>
          </cell>
          <cell r="H1031" t="str">
            <v>ESCIOFITO</v>
          </cell>
        </row>
        <row r="1032">
          <cell r="A1032">
            <v>1031</v>
          </cell>
          <cell r="B1032" t="str">
            <v>Pouteria</v>
          </cell>
          <cell r="C1032" t="str">
            <v>durlandii</v>
          </cell>
          <cell r="D1032" t="str">
            <v>Pouteria durlandii</v>
          </cell>
          <cell r="E1032" t="str">
            <v>(Standl.) Baehni</v>
          </cell>
          <cell r="F1032" t="str">
            <v>SAPOTACEAE</v>
          </cell>
          <cell r="G1032" t="str">
            <v>Sapotillo</v>
          </cell>
          <cell r="H1032" t="str">
            <v>ESCIOFITO</v>
          </cell>
        </row>
        <row r="1033">
          <cell r="A1033">
            <v>1032</v>
          </cell>
          <cell r="B1033" t="str">
            <v>Pouteria</v>
          </cell>
          <cell r="C1033" t="str">
            <v>filiformis</v>
          </cell>
          <cell r="D1033" t="str">
            <v>Pouteria filiformis</v>
          </cell>
          <cell r="E1033" t="str">
            <v>T. D. Penn</v>
          </cell>
          <cell r="F1033" t="str">
            <v>SAPOTACEAE</v>
          </cell>
          <cell r="H1033" t="str">
            <v>INDETERMINADO</v>
          </cell>
        </row>
        <row r="1034">
          <cell r="A1034">
            <v>1033</v>
          </cell>
          <cell r="B1034" t="str">
            <v>Pouteria</v>
          </cell>
          <cell r="C1034" t="str">
            <v>filipes</v>
          </cell>
          <cell r="D1034" t="str">
            <v>Pouteria filipes</v>
          </cell>
          <cell r="E1034" t="str">
            <v>Eyma</v>
          </cell>
          <cell r="F1034" t="str">
            <v>SAPOTACEAE</v>
          </cell>
          <cell r="G1034" t="str">
            <v>Sapotillo</v>
          </cell>
          <cell r="H1034" t="str">
            <v>ESCIOFITO</v>
          </cell>
        </row>
        <row r="1035">
          <cell r="A1035">
            <v>1034</v>
          </cell>
          <cell r="B1035" t="str">
            <v>Pouteria</v>
          </cell>
          <cell r="C1035" t="str">
            <v>glomerata</v>
          </cell>
          <cell r="D1035" t="str">
            <v>Pouteria glomerata</v>
          </cell>
          <cell r="E1035" t="str">
            <v>(Miq.) Radlk.</v>
          </cell>
          <cell r="F1035" t="str">
            <v>SAPOTACEAE</v>
          </cell>
          <cell r="H1035" t="str">
            <v>INDETERMINADO</v>
          </cell>
        </row>
        <row r="1036">
          <cell r="A1036">
            <v>1035</v>
          </cell>
          <cell r="B1036" t="str">
            <v>Pouteria</v>
          </cell>
          <cell r="C1036" t="str">
            <v>izabalensis</v>
          </cell>
          <cell r="D1036" t="str">
            <v>Pouteria izabalensis</v>
          </cell>
          <cell r="E1036" t="str">
            <v>(Standl.) Baehni</v>
          </cell>
          <cell r="F1036" t="str">
            <v>SAPOTACEAE</v>
          </cell>
          <cell r="H1036" t="str">
            <v>INDETERMINADO</v>
          </cell>
        </row>
        <row r="1037">
          <cell r="A1037">
            <v>1036</v>
          </cell>
          <cell r="B1037" t="str">
            <v>Pouteria</v>
          </cell>
          <cell r="C1037" t="str">
            <v>juruana</v>
          </cell>
          <cell r="D1037" t="str">
            <v>Pouteria juruana</v>
          </cell>
          <cell r="E1037" t="str">
            <v>K. Krause</v>
          </cell>
          <cell r="F1037" t="str">
            <v>SAPOTACEAE</v>
          </cell>
          <cell r="H1037" t="str">
            <v>INDETERMINADO</v>
          </cell>
        </row>
        <row r="1038">
          <cell r="A1038">
            <v>1037</v>
          </cell>
          <cell r="B1038" t="str">
            <v>Pouteria</v>
          </cell>
          <cell r="C1038" t="str">
            <v>laevigata</v>
          </cell>
          <cell r="D1038" t="str">
            <v>Pouteria laevigata</v>
          </cell>
          <cell r="F1038" t="str">
            <v>SAPOTACEAE</v>
          </cell>
          <cell r="G1038" t="str">
            <v>Zapotón</v>
          </cell>
          <cell r="H1038" t="str">
            <v>INDETERMINADO</v>
          </cell>
        </row>
        <row r="1039">
          <cell r="A1039">
            <v>1038</v>
          </cell>
          <cell r="B1039" t="str">
            <v>Pouteria</v>
          </cell>
          <cell r="C1039" t="str">
            <v>lecythidicarpa</v>
          </cell>
          <cell r="D1039" t="str">
            <v>Pouteria lecythidicarpa</v>
          </cell>
          <cell r="F1039" t="str">
            <v>SAPOTACEAE</v>
          </cell>
          <cell r="H1039" t="str">
            <v>INDETERMINADO</v>
          </cell>
        </row>
        <row r="1040">
          <cell r="A1040">
            <v>1039</v>
          </cell>
          <cell r="B1040" t="str">
            <v>Pouteria</v>
          </cell>
          <cell r="C1040" t="str">
            <v>leptopedicellata</v>
          </cell>
          <cell r="D1040" t="str">
            <v>Pouteria leptopedicellata</v>
          </cell>
          <cell r="E1040" t="str">
            <v>Pilz</v>
          </cell>
          <cell r="F1040" t="str">
            <v>SAPOTACEAE</v>
          </cell>
          <cell r="H1040" t="str">
            <v>INDETERMINADO</v>
          </cell>
        </row>
        <row r="1041">
          <cell r="A1041">
            <v>1040</v>
          </cell>
          <cell r="B1041" t="str">
            <v>Pouteria</v>
          </cell>
          <cell r="C1041" t="str">
            <v>lucentifolia</v>
          </cell>
          <cell r="D1041" t="str">
            <v>Pouteria lucentifolia</v>
          </cell>
          <cell r="F1041" t="str">
            <v>SAPOTACEAE</v>
          </cell>
          <cell r="H1041" t="str">
            <v>INDETERMINADO</v>
          </cell>
        </row>
        <row r="1042">
          <cell r="A1042">
            <v>1041</v>
          </cell>
          <cell r="B1042" t="str">
            <v>Pouteria</v>
          </cell>
          <cell r="C1042" t="str">
            <v>reticulata</v>
          </cell>
          <cell r="D1042" t="str">
            <v>Pouteria reticulata</v>
          </cell>
          <cell r="E1042" t="str">
            <v>(Engl.) Eyma</v>
          </cell>
          <cell r="F1042" t="str">
            <v>SAPOTACEAE</v>
          </cell>
          <cell r="G1042" t="str">
            <v>Sapotillo</v>
          </cell>
          <cell r="H1042" t="str">
            <v>ESCIOFITO</v>
          </cell>
        </row>
        <row r="1043">
          <cell r="A1043">
            <v>1042</v>
          </cell>
          <cell r="B1043" t="str">
            <v>Pouteria</v>
          </cell>
          <cell r="C1043" t="str">
            <v>sapota</v>
          </cell>
          <cell r="D1043" t="str">
            <v>Pouteria sapota</v>
          </cell>
          <cell r="F1043" t="str">
            <v>SAPOTACEAE</v>
          </cell>
          <cell r="H1043" t="str">
            <v>INDETERMINADO</v>
          </cell>
        </row>
        <row r="1044">
          <cell r="A1044">
            <v>1043</v>
          </cell>
          <cell r="B1044" t="str">
            <v>Pouteria</v>
          </cell>
          <cell r="C1044" t="str">
            <v>silvestris</v>
          </cell>
          <cell r="D1044" t="str">
            <v>Pouteria silvestris</v>
          </cell>
          <cell r="E1044" t="str">
            <v>T. D. Penn.</v>
          </cell>
          <cell r="F1044" t="str">
            <v>SAPOTACEAE</v>
          </cell>
          <cell r="G1044" t="str">
            <v>Sapotillo-Zapote</v>
          </cell>
          <cell r="H1044" t="str">
            <v>ESCIOFITO</v>
          </cell>
        </row>
        <row r="1045">
          <cell r="A1045">
            <v>1044</v>
          </cell>
          <cell r="B1045" t="str">
            <v>Pouteria</v>
          </cell>
          <cell r="C1045" t="str">
            <v>sp</v>
          </cell>
          <cell r="D1045" t="str">
            <v>Pouteria sp</v>
          </cell>
          <cell r="F1045" t="str">
            <v>SAPOTACEAE</v>
          </cell>
          <cell r="H1045" t="str">
            <v>ESCIOFITO</v>
          </cell>
        </row>
        <row r="1046">
          <cell r="A1046">
            <v>1045</v>
          </cell>
          <cell r="B1046" t="str">
            <v>Pouteria</v>
          </cell>
          <cell r="C1046" t="str">
            <v>subrotata</v>
          </cell>
          <cell r="D1046" t="str">
            <v>Pouteria subrotata</v>
          </cell>
          <cell r="E1046" t="str">
            <v>Cronquist</v>
          </cell>
          <cell r="F1046" t="str">
            <v>SAPOTACEAE</v>
          </cell>
          <cell r="G1046" t="str">
            <v>Zapote colorado</v>
          </cell>
          <cell r="H1046" t="str">
            <v>INDETERMINADO</v>
          </cell>
        </row>
        <row r="1047">
          <cell r="A1047">
            <v>1046</v>
          </cell>
          <cell r="B1047" t="str">
            <v>Pouteria</v>
          </cell>
          <cell r="C1047" t="str">
            <v>torta</v>
          </cell>
          <cell r="D1047" t="str">
            <v>Pouteria torta</v>
          </cell>
          <cell r="E1047" t="str">
            <v>(Mart.) Radlk.</v>
          </cell>
          <cell r="F1047" t="str">
            <v>SAPOTACEAE</v>
          </cell>
          <cell r="G1047" t="str">
            <v>Sapotillo</v>
          </cell>
          <cell r="H1047" t="str">
            <v>ESCIOFITO</v>
          </cell>
        </row>
        <row r="1048">
          <cell r="A1048">
            <v>1047</v>
          </cell>
          <cell r="B1048" t="str">
            <v>Pouteria</v>
          </cell>
          <cell r="C1048" t="str">
            <v>viridis</v>
          </cell>
          <cell r="D1048" t="str">
            <v>Pouteria viridis</v>
          </cell>
          <cell r="E1048" t="str">
            <v>(Pittier) Cronquist</v>
          </cell>
          <cell r="F1048" t="str">
            <v>SAPOTACEAE</v>
          </cell>
          <cell r="G1048" t="str">
            <v>Zapote</v>
          </cell>
          <cell r="H1048" t="str">
            <v>INDETERMINADO</v>
          </cell>
        </row>
        <row r="1049">
          <cell r="A1049">
            <v>1048</v>
          </cell>
          <cell r="B1049" t="str">
            <v>Povedadaphne</v>
          </cell>
          <cell r="C1049" t="str">
            <v>quadriporata</v>
          </cell>
          <cell r="D1049" t="str">
            <v>Povedadaphne quadriporata</v>
          </cell>
          <cell r="E1049" t="str">
            <v>W. C. Burger</v>
          </cell>
          <cell r="F1049" t="str">
            <v>LAURACEAE</v>
          </cell>
          <cell r="G1049" t="str">
            <v>Ira rosa</v>
          </cell>
          <cell r="H1049" t="str">
            <v>INDETERMINADO</v>
          </cell>
        </row>
        <row r="1050">
          <cell r="A1050">
            <v>1049</v>
          </cell>
          <cell r="B1050" t="str">
            <v>Pradosia</v>
          </cell>
          <cell r="C1050" t="str">
            <v>atroviolacea</v>
          </cell>
          <cell r="D1050" t="str">
            <v>Pradosia atroviolacea</v>
          </cell>
          <cell r="E1050" t="str">
            <v>Ducke</v>
          </cell>
          <cell r="F1050" t="str">
            <v>SAPOTACEAE</v>
          </cell>
          <cell r="G1050" t="str">
            <v>Sapotillo</v>
          </cell>
          <cell r="H1050" t="str">
            <v>ESCIOFITO</v>
          </cell>
        </row>
        <row r="1051">
          <cell r="A1051">
            <v>1050</v>
          </cell>
          <cell r="B1051" t="str">
            <v>Prestoea</v>
          </cell>
          <cell r="C1051" t="str">
            <v>decurrens</v>
          </cell>
          <cell r="D1051" t="str">
            <v>Prestoea decurrens</v>
          </cell>
          <cell r="E1051" t="str">
            <v>(H. Wendl. ex Burret)  H. E. Moore</v>
          </cell>
          <cell r="F1051" t="str">
            <v>ARECACEAE</v>
          </cell>
          <cell r="G1051" t="str">
            <v>Palmito morado-Palmito mantequilla-</v>
          </cell>
          <cell r="H1051" t="str">
            <v>ESCIOFITO</v>
          </cell>
        </row>
        <row r="1052">
          <cell r="A1052">
            <v>1051</v>
          </cell>
          <cell r="B1052" t="str">
            <v>Prestoea</v>
          </cell>
          <cell r="C1052" t="str">
            <v>longepetiolata</v>
          </cell>
          <cell r="D1052" t="str">
            <v>Prestoea longepetiolata</v>
          </cell>
          <cell r="E1052" t="str">
            <v>(Oerst.) H. E. Moore</v>
          </cell>
          <cell r="F1052" t="str">
            <v>ARECACEAE</v>
          </cell>
          <cell r="G1052" t="str">
            <v>Pacaya de raton</v>
          </cell>
          <cell r="H1052" t="str">
            <v>ESCIOFITO</v>
          </cell>
        </row>
        <row r="1053">
          <cell r="A1053">
            <v>1052</v>
          </cell>
          <cell r="B1053" t="str">
            <v>Prioria</v>
          </cell>
          <cell r="C1053" t="str">
            <v>copaifera</v>
          </cell>
          <cell r="D1053" t="str">
            <v>Prioria copaifera</v>
          </cell>
          <cell r="E1053" t="str">
            <v>Griseb.</v>
          </cell>
          <cell r="F1053" t="str">
            <v>FABACEAE/CAES.</v>
          </cell>
          <cell r="G1053" t="str">
            <v>Cativo</v>
          </cell>
          <cell r="H1053" t="str">
            <v>INDETERMINADO</v>
          </cell>
        </row>
        <row r="1054">
          <cell r="A1054">
            <v>1053</v>
          </cell>
          <cell r="B1054" t="str">
            <v>Protium</v>
          </cell>
          <cell r="C1054" t="str">
            <v>confusum</v>
          </cell>
          <cell r="D1054" t="str">
            <v>Protium confusum</v>
          </cell>
          <cell r="E1054" t="str">
            <v>(Rose) Pittier</v>
          </cell>
          <cell r="F1054" t="str">
            <v>BURSERACEAE</v>
          </cell>
          <cell r="G1054" t="str">
            <v>Alcanfor-Cafin-Canfine-Caraña-Copan</v>
          </cell>
          <cell r="H1054" t="str">
            <v>INDETERMINADO</v>
          </cell>
        </row>
        <row r="1055">
          <cell r="A1055">
            <v>1054</v>
          </cell>
          <cell r="B1055" t="str">
            <v>Protium</v>
          </cell>
          <cell r="C1055" t="str">
            <v>costaricense</v>
          </cell>
          <cell r="D1055" t="str">
            <v>Protium costaricense</v>
          </cell>
          <cell r="E1055" t="str">
            <v>(Rose) Engl.</v>
          </cell>
          <cell r="F1055" t="str">
            <v>BURSERACEAE</v>
          </cell>
          <cell r="G1055" t="str">
            <v>Alcanfor-Canfin-Canfine-Caraña-Copan</v>
          </cell>
          <cell r="H1055" t="str">
            <v>HELIOFITO DURABLE</v>
          </cell>
        </row>
        <row r="1056">
          <cell r="A1056">
            <v>1055</v>
          </cell>
          <cell r="B1056" t="str">
            <v>Protium</v>
          </cell>
          <cell r="C1056" t="str">
            <v>glabrum</v>
          </cell>
          <cell r="D1056" t="str">
            <v>Protium glabrum</v>
          </cell>
          <cell r="E1056" t="str">
            <v>(Rose) Engl.</v>
          </cell>
          <cell r="F1056" t="str">
            <v>BURSERACEAE</v>
          </cell>
          <cell r="G1056" t="str">
            <v>Alcanfor-Canfín-Copal-Copalillo alcanfor-Copalillo blanco</v>
          </cell>
          <cell r="H1056" t="str">
            <v>HELIOFITO DURABLE</v>
          </cell>
        </row>
        <row r="1057">
          <cell r="A1057">
            <v>1056</v>
          </cell>
          <cell r="B1057" t="str">
            <v>Protium</v>
          </cell>
          <cell r="C1057" t="str">
            <v>panamense</v>
          </cell>
          <cell r="D1057" t="str">
            <v>Protium panamense</v>
          </cell>
          <cell r="E1057" t="str">
            <v>(Rose) I.M. Johnst.</v>
          </cell>
          <cell r="F1057" t="str">
            <v>BURSERACEAE</v>
          </cell>
          <cell r="G1057" t="str">
            <v>Alcanfor-Canfin-Churtra-Copal</v>
          </cell>
          <cell r="H1057" t="str">
            <v>HELIOFITO DURABLE</v>
          </cell>
        </row>
        <row r="1058">
          <cell r="A1058">
            <v>1057</v>
          </cell>
          <cell r="B1058" t="str">
            <v>Protium</v>
          </cell>
          <cell r="C1058" t="str">
            <v>pittieri</v>
          </cell>
          <cell r="D1058" t="str">
            <v>Protium pittieri</v>
          </cell>
          <cell r="E1058" t="str">
            <v>(Rose) Engl.</v>
          </cell>
          <cell r="F1058" t="str">
            <v>BURSERACEAE</v>
          </cell>
          <cell r="G1058" t="str">
            <v>Alcanfor-Copal-Copalillo</v>
          </cell>
          <cell r="H1058" t="str">
            <v>HELIOFITO DURABLE</v>
          </cell>
        </row>
        <row r="1059">
          <cell r="A1059">
            <v>1058</v>
          </cell>
          <cell r="B1059" t="str">
            <v>Protium</v>
          </cell>
          <cell r="C1059" t="str">
            <v>ravenii</v>
          </cell>
          <cell r="D1059" t="str">
            <v>Protium ravenii</v>
          </cell>
          <cell r="E1059" t="str">
            <v>D. M. Porter</v>
          </cell>
          <cell r="F1059" t="str">
            <v>BURSERACEAE</v>
          </cell>
          <cell r="G1059" t="str">
            <v>Alcanfor-Canfín-Copal-Copalillo</v>
          </cell>
          <cell r="H1059" t="str">
            <v>HELIOFITO DURABLE</v>
          </cell>
        </row>
        <row r="1060">
          <cell r="A1060">
            <v>1059</v>
          </cell>
          <cell r="B1060" t="str">
            <v>Protium</v>
          </cell>
          <cell r="C1060" t="str">
            <v>schippii</v>
          </cell>
          <cell r="D1060" t="str">
            <v>Protium schippii</v>
          </cell>
          <cell r="E1060" t="str">
            <v>Lundell</v>
          </cell>
          <cell r="F1060" t="str">
            <v>BURSERACEAE</v>
          </cell>
          <cell r="G1060" t="str">
            <v>Alcanfor</v>
          </cell>
          <cell r="H1060" t="str">
            <v>HELIOFITO DURABLE</v>
          </cell>
        </row>
        <row r="1061">
          <cell r="A1061">
            <v>1060</v>
          </cell>
          <cell r="B1061" t="str">
            <v>Protium</v>
          </cell>
          <cell r="C1061" t="str">
            <v>sp</v>
          </cell>
          <cell r="D1061" t="str">
            <v>Protium sp</v>
          </cell>
          <cell r="F1061" t="str">
            <v>BURSERACEAE</v>
          </cell>
          <cell r="H1061" t="str">
            <v>HELIOFITO DURABLE</v>
          </cell>
        </row>
        <row r="1062">
          <cell r="A1062">
            <v>1061</v>
          </cell>
          <cell r="B1062" t="str">
            <v>Prunus</v>
          </cell>
          <cell r="C1062" t="str">
            <v>aff. skutchii</v>
          </cell>
          <cell r="D1062" t="str">
            <v>Prunus aff. skutchii</v>
          </cell>
          <cell r="E1062" t="str">
            <v>I. M. Johnst.</v>
          </cell>
          <cell r="F1062" t="str">
            <v>ROSACEAE</v>
          </cell>
          <cell r="H1062" t="str">
            <v>INDETERMINADO</v>
          </cell>
        </row>
        <row r="1063">
          <cell r="A1063">
            <v>1062</v>
          </cell>
          <cell r="B1063" t="str">
            <v>Prunus</v>
          </cell>
          <cell r="C1063" t="str">
            <v>brachybotrya</v>
          </cell>
          <cell r="D1063" t="str">
            <v>Prunus brachybotrya</v>
          </cell>
          <cell r="E1063" t="str">
            <v>Zucc.</v>
          </cell>
          <cell r="F1063" t="str">
            <v>ROSACEAE</v>
          </cell>
          <cell r="G1063" t="str">
            <v>Duraznillo</v>
          </cell>
          <cell r="H1063" t="str">
            <v>ESCIOFITO</v>
          </cell>
        </row>
        <row r="1064">
          <cell r="A1064">
            <v>1063</v>
          </cell>
          <cell r="B1064" t="str">
            <v>Prunus</v>
          </cell>
          <cell r="C1064" t="str">
            <v>fortunensis</v>
          </cell>
          <cell r="D1064" t="str">
            <v>Prunus fortunensis</v>
          </cell>
          <cell r="E1064" t="str">
            <v>McPherson</v>
          </cell>
          <cell r="F1064" t="str">
            <v>ROSACEAE</v>
          </cell>
          <cell r="H1064" t="str">
            <v>ESCIOFITO</v>
          </cell>
        </row>
        <row r="1065">
          <cell r="A1065">
            <v>1064</v>
          </cell>
          <cell r="B1065" t="str">
            <v>Prunus</v>
          </cell>
          <cell r="C1065" t="str">
            <v>sp</v>
          </cell>
          <cell r="D1065" t="str">
            <v>Prunus sp</v>
          </cell>
          <cell r="F1065" t="str">
            <v>ROSACEAE</v>
          </cell>
          <cell r="H1065" t="str">
            <v>ESCIOFITO</v>
          </cell>
        </row>
        <row r="1066">
          <cell r="A1066">
            <v>1065</v>
          </cell>
          <cell r="B1066" t="str">
            <v>Pseudobombax</v>
          </cell>
          <cell r="C1066" t="str">
            <v>septenatum</v>
          </cell>
          <cell r="D1066" t="str">
            <v>Pseudobombax septenatum</v>
          </cell>
          <cell r="E1066" t="str">
            <v>(Jacq.) Dugand</v>
          </cell>
          <cell r="F1066" t="str">
            <v>BOMBACACEAE</v>
          </cell>
          <cell r="G1066" t="str">
            <v>Ceibo</v>
          </cell>
          <cell r="H1066" t="str">
            <v>INDETERMINADO</v>
          </cell>
        </row>
        <row r="1067">
          <cell r="A1067">
            <v>1066</v>
          </cell>
          <cell r="B1067" t="str">
            <v>Pseudolmedia</v>
          </cell>
          <cell r="C1067" t="str">
            <v>mollis</v>
          </cell>
          <cell r="D1067" t="str">
            <v>Pseudolmedia mollis</v>
          </cell>
          <cell r="E1067" t="str">
            <v>Standl.</v>
          </cell>
          <cell r="F1067" t="str">
            <v>MORACEAE</v>
          </cell>
          <cell r="H1067" t="str">
            <v>ESCIOFITO</v>
          </cell>
        </row>
        <row r="1068">
          <cell r="A1068">
            <v>1067</v>
          </cell>
          <cell r="B1068" t="str">
            <v>Pseudolmedia</v>
          </cell>
          <cell r="C1068" t="str">
            <v>oxyphyllaria</v>
          </cell>
          <cell r="D1068" t="str">
            <v>Pseudolmedia oxyphyllaria</v>
          </cell>
          <cell r="E1068" t="str">
            <v>Donn. Sm.</v>
          </cell>
          <cell r="F1068" t="str">
            <v>MORACEAE</v>
          </cell>
          <cell r="G1068" t="str">
            <v>Ojoche colorado</v>
          </cell>
          <cell r="H1068" t="str">
            <v>ESCIOFITO</v>
          </cell>
        </row>
        <row r="1069">
          <cell r="A1069">
            <v>1068</v>
          </cell>
          <cell r="B1069" t="str">
            <v>Pseudolmedia</v>
          </cell>
          <cell r="C1069" t="str">
            <v>spuria</v>
          </cell>
          <cell r="D1069" t="str">
            <v>Pseudolmedia spuria</v>
          </cell>
          <cell r="E1069" t="str">
            <v>(Sw.) Griseb.</v>
          </cell>
          <cell r="F1069" t="str">
            <v>MORACEAE</v>
          </cell>
          <cell r="G1069" t="str">
            <v>Ojoche colorado</v>
          </cell>
          <cell r="H1069" t="str">
            <v>ESCIOFITO</v>
          </cell>
        </row>
        <row r="1070">
          <cell r="A1070">
            <v>1069</v>
          </cell>
          <cell r="B1070" t="str">
            <v>Pseudolmedia</v>
          </cell>
          <cell r="C1070" t="str">
            <v>sp</v>
          </cell>
          <cell r="D1070" t="str">
            <v>Pseudolmedia sp</v>
          </cell>
          <cell r="F1070" t="str">
            <v>MORACEAE</v>
          </cell>
          <cell r="H1070" t="str">
            <v>ESCIOFITO</v>
          </cell>
        </row>
        <row r="1071">
          <cell r="A1071">
            <v>1070</v>
          </cell>
          <cell r="B1071" t="str">
            <v>Pseudopiptadenia</v>
          </cell>
          <cell r="C1071" t="str">
            <v>suaveolens</v>
          </cell>
          <cell r="D1071" t="str">
            <v>Pseudopiptadenia suaveolens</v>
          </cell>
          <cell r="F1071" t="str">
            <v>FABACEAE/MIM.</v>
          </cell>
          <cell r="G1071" t="str">
            <v>Ardilla-Ardillo-Iguanillo-Iguano-Tamarindillo-Tamarindo</v>
          </cell>
          <cell r="H1071" t="str">
            <v>INDETERMINADO</v>
          </cell>
        </row>
        <row r="1072">
          <cell r="A1072">
            <v>1071</v>
          </cell>
          <cell r="B1072" t="str">
            <v>Pseudosamanea</v>
          </cell>
          <cell r="C1072" t="str">
            <v>guachapele</v>
          </cell>
          <cell r="D1072" t="str">
            <v>Pseudosamanea guachapele</v>
          </cell>
          <cell r="E1072" t="str">
            <v>(Kunth) Harms</v>
          </cell>
          <cell r="F1072" t="str">
            <v>FABACEAE/MIM.</v>
          </cell>
          <cell r="G1072" t="str">
            <v>Cenizaro macho</v>
          </cell>
          <cell r="H1072" t="str">
            <v>INDETERMINADO</v>
          </cell>
        </row>
        <row r="1073">
          <cell r="A1073">
            <v>1072</v>
          </cell>
          <cell r="B1073" t="str">
            <v>Psidium</v>
          </cell>
          <cell r="C1073" t="str">
            <v>guajava</v>
          </cell>
          <cell r="D1073" t="str">
            <v>Psidium guajava</v>
          </cell>
          <cell r="E1073" t="str">
            <v>L.</v>
          </cell>
          <cell r="F1073" t="str">
            <v>MYRTACEAE</v>
          </cell>
          <cell r="G1073" t="str">
            <v>Guayaba</v>
          </cell>
          <cell r="H1073" t="str">
            <v>INDETERMINADO</v>
          </cell>
        </row>
        <row r="1074">
          <cell r="A1074">
            <v>1073</v>
          </cell>
          <cell r="B1074" t="str">
            <v>Psidium</v>
          </cell>
          <cell r="C1074" t="str">
            <v>sp</v>
          </cell>
          <cell r="D1074" t="str">
            <v>Psidium sp</v>
          </cell>
          <cell r="F1074" t="str">
            <v>MYRTACEAE</v>
          </cell>
          <cell r="G1074" t="str">
            <v>Guayabillo de montaña</v>
          </cell>
          <cell r="H1074" t="str">
            <v>INDETERMINADO</v>
          </cell>
        </row>
        <row r="1075">
          <cell r="A1075">
            <v>1074</v>
          </cell>
          <cell r="B1075" t="str">
            <v>Psiguria</v>
          </cell>
          <cell r="C1075" t="str">
            <v>warscewiczii</v>
          </cell>
          <cell r="D1075" t="str">
            <v>Psiguria warscewiczii</v>
          </cell>
          <cell r="E1075" t="str">
            <v>(Hook. f.) Wunderlin</v>
          </cell>
          <cell r="F1075" t="str">
            <v>CUCURBITACEAE</v>
          </cell>
          <cell r="H1075" t="str">
            <v>INDETERMINADO</v>
          </cell>
        </row>
        <row r="1076">
          <cell r="A1076">
            <v>1075</v>
          </cell>
          <cell r="B1076" t="str">
            <v>Psychotria</v>
          </cell>
          <cell r="C1076" t="str">
            <v>aff. solitudinum</v>
          </cell>
          <cell r="D1076" t="str">
            <v>Psychotria aff. solitudinum</v>
          </cell>
          <cell r="E1076" t="str">
            <v>Standl.</v>
          </cell>
          <cell r="F1076" t="str">
            <v>RUBIACEAE</v>
          </cell>
          <cell r="H1076" t="str">
            <v>INDETERMINADO</v>
          </cell>
        </row>
        <row r="1077">
          <cell r="A1077">
            <v>1076</v>
          </cell>
          <cell r="B1077" t="str">
            <v>Psychotria</v>
          </cell>
          <cell r="C1077" t="str">
            <v>berteriana</v>
          </cell>
          <cell r="D1077" t="str">
            <v>Psychotria berteriana</v>
          </cell>
          <cell r="E1077" t="str">
            <v>DC.</v>
          </cell>
          <cell r="F1077" t="str">
            <v>RUBIACEAE</v>
          </cell>
          <cell r="H1077" t="str">
            <v>INDETERMINADO</v>
          </cell>
        </row>
        <row r="1078">
          <cell r="A1078">
            <v>1077</v>
          </cell>
          <cell r="B1078" t="str">
            <v>Psychotria</v>
          </cell>
          <cell r="C1078" t="str">
            <v>brachiata</v>
          </cell>
          <cell r="D1078" t="str">
            <v>Psychotria brachiata</v>
          </cell>
          <cell r="E1078" t="str">
            <v>Sw.</v>
          </cell>
          <cell r="F1078" t="str">
            <v>RUBIACEAE</v>
          </cell>
          <cell r="H1078" t="str">
            <v>INDETERMINADO</v>
          </cell>
        </row>
        <row r="1079">
          <cell r="A1079">
            <v>1078</v>
          </cell>
          <cell r="B1079" t="str">
            <v>Psychotria</v>
          </cell>
          <cell r="C1079" t="str">
            <v>chiapensis</v>
          </cell>
          <cell r="D1079" t="str">
            <v>Psychotria chiapensis</v>
          </cell>
          <cell r="E1079" t="str">
            <v>Standl.</v>
          </cell>
          <cell r="F1079" t="str">
            <v>RUBIACEAE</v>
          </cell>
          <cell r="H1079" t="str">
            <v>INDETERMINADO</v>
          </cell>
        </row>
        <row r="1080">
          <cell r="A1080">
            <v>1079</v>
          </cell>
          <cell r="B1080" t="str">
            <v>Psychotria</v>
          </cell>
          <cell r="C1080" t="str">
            <v>elata</v>
          </cell>
          <cell r="D1080" t="str">
            <v>Psychotria elata</v>
          </cell>
          <cell r="E1080" t="str">
            <v>(Sw.) Hammel</v>
          </cell>
          <cell r="F1080" t="str">
            <v>RUBIACEAE</v>
          </cell>
          <cell r="H1080" t="str">
            <v>INDETERMINADO</v>
          </cell>
        </row>
        <row r="1081">
          <cell r="A1081">
            <v>1080</v>
          </cell>
          <cell r="B1081" t="str">
            <v>Psychotria</v>
          </cell>
          <cell r="C1081" t="str">
            <v>eurycarpa</v>
          </cell>
          <cell r="D1081" t="str">
            <v>Psychotria eurycarpa</v>
          </cell>
          <cell r="E1081" t="str">
            <v>Standl.</v>
          </cell>
          <cell r="F1081" t="str">
            <v>RUBIACEAE</v>
          </cell>
          <cell r="G1081" t="str">
            <v>Labios de mujer</v>
          </cell>
          <cell r="H1081" t="str">
            <v>HELIOFITO DURABLE</v>
          </cell>
        </row>
        <row r="1082">
          <cell r="A1082">
            <v>1081</v>
          </cell>
          <cell r="B1082" t="str">
            <v>Psychotria</v>
          </cell>
          <cell r="C1082" t="str">
            <v>grandis</v>
          </cell>
          <cell r="D1082" t="str">
            <v>Psychotria grandis</v>
          </cell>
          <cell r="E1082" t="str">
            <v>Sw.</v>
          </cell>
          <cell r="F1082" t="str">
            <v>RUBIACEAE</v>
          </cell>
          <cell r="H1082" t="str">
            <v>INDETERMINADO</v>
          </cell>
        </row>
        <row r="1083">
          <cell r="A1083">
            <v>1082</v>
          </cell>
          <cell r="B1083" t="str">
            <v>Psychotria</v>
          </cell>
          <cell r="C1083" t="str">
            <v>latifolia</v>
          </cell>
          <cell r="D1083" t="str">
            <v>Psychotria latifolia</v>
          </cell>
          <cell r="F1083" t="str">
            <v>RUBIACEAE</v>
          </cell>
          <cell r="H1083" t="str">
            <v>INDETERMINADO</v>
          </cell>
        </row>
        <row r="1084">
          <cell r="A1084">
            <v>1083</v>
          </cell>
          <cell r="B1084" t="str">
            <v>Psychotria</v>
          </cell>
          <cell r="C1084" t="str">
            <v>lucentifolia</v>
          </cell>
          <cell r="D1084" t="str">
            <v>Psychotria lucentifolia</v>
          </cell>
          <cell r="F1084" t="str">
            <v>RUBIACEAE</v>
          </cell>
          <cell r="H1084" t="str">
            <v>INDETERMINADO</v>
          </cell>
        </row>
        <row r="1085">
          <cell r="A1085">
            <v>1084</v>
          </cell>
          <cell r="B1085" t="str">
            <v>Psychotria</v>
          </cell>
          <cell r="C1085" t="str">
            <v>luxurians</v>
          </cell>
          <cell r="D1085" t="str">
            <v>Psychotria luxurians</v>
          </cell>
          <cell r="E1085" t="str">
            <v>Rusby</v>
          </cell>
          <cell r="F1085" t="str">
            <v>RUBIACEAE</v>
          </cell>
          <cell r="H1085" t="str">
            <v>INDETERMINADO</v>
          </cell>
        </row>
        <row r="1086">
          <cell r="A1086">
            <v>1085</v>
          </cell>
          <cell r="B1086" t="str">
            <v>Psychotria</v>
          </cell>
          <cell r="C1086" t="str">
            <v>panamensis</v>
          </cell>
          <cell r="D1086" t="str">
            <v>Psychotria panamensis</v>
          </cell>
          <cell r="E1086" t="str">
            <v>Standl.</v>
          </cell>
          <cell r="F1086" t="str">
            <v>RUBIACEAE</v>
          </cell>
          <cell r="G1086" t="str">
            <v>Labios de mujer</v>
          </cell>
          <cell r="H1086" t="str">
            <v>HELIOFITO DURABLE</v>
          </cell>
        </row>
        <row r="1087">
          <cell r="A1087">
            <v>1086</v>
          </cell>
          <cell r="B1087" t="str">
            <v>Psychotria</v>
          </cell>
          <cell r="C1087" t="str">
            <v>pubescens</v>
          </cell>
          <cell r="D1087" t="str">
            <v>Psychotria pubescens</v>
          </cell>
          <cell r="E1087" t="str">
            <v>Sw.</v>
          </cell>
          <cell r="F1087" t="str">
            <v>RUBIACEAE</v>
          </cell>
          <cell r="H1087" t="str">
            <v>INDETERMINADO</v>
          </cell>
        </row>
        <row r="1088">
          <cell r="A1088">
            <v>1087</v>
          </cell>
          <cell r="B1088" t="str">
            <v>Psychotria</v>
          </cell>
          <cell r="C1088" t="str">
            <v>sp</v>
          </cell>
          <cell r="D1088" t="str">
            <v>Psychotria sp</v>
          </cell>
          <cell r="F1088" t="str">
            <v>RUBIACEAE</v>
          </cell>
          <cell r="G1088" t="str">
            <v>Labios de mujer</v>
          </cell>
          <cell r="H1088" t="str">
            <v>INDETERMINADO</v>
          </cell>
        </row>
        <row r="1089">
          <cell r="A1089">
            <v>1088</v>
          </cell>
          <cell r="B1089" t="str">
            <v>Psychotria</v>
          </cell>
          <cell r="C1089" t="str">
            <v>sylvivaga</v>
          </cell>
          <cell r="D1089" t="str">
            <v>Psychotria sylvivaga</v>
          </cell>
          <cell r="E1089" t="str">
            <v>Standl.</v>
          </cell>
          <cell r="F1089" t="str">
            <v>RUBIACEAE</v>
          </cell>
          <cell r="H1089" t="str">
            <v>INDETERMINADO</v>
          </cell>
        </row>
        <row r="1090">
          <cell r="A1090">
            <v>1089</v>
          </cell>
          <cell r="B1090" t="str">
            <v>Pterocarpus</v>
          </cell>
          <cell r="C1090" t="str">
            <v>hayesii</v>
          </cell>
          <cell r="D1090" t="str">
            <v>Pterocarpus hayesii</v>
          </cell>
          <cell r="E1090" t="str">
            <v>Hemsl.</v>
          </cell>
          <cell r="F1090" t="str">
            <v>FABACEAE/PAP.</v>
          </cell>
          <cell r="G1090" t="str">
            <v>Paleta-Sangrillo</v>
          </cell>
          <cell r="H1090" t="str">
            <v>HELIOFITO DURABLE</v>
          </cell>
        </row>
        <row r="1091">
          <cell r="A1091">
            <v>1090</v>
          </cell>
          <cell r="B1091" t="str">
            <v>Pterocarpus</v>
          </cell>
          <cell r="C1091" t="str">
            <v>officinalis</v>
          </cell>
          <cell r="D1091" t="str">
            <v>Pterocarpus officinalis</v>
          </cell>
          <cell r="E1091" t="str">
            <v>Jacq.</v>
          </cell>
          <cell r="F1091" t="str">
            <v>FABACEAE/PAP.</v>
          </cell>
          <cell r="G1091" t="str">
            <v>Paleta-Sangrillo-Chajada-Paleto-Palo de sangre-Sangre
-Sangregado-Sangrillo-Targuayugo-Targuayugo blanco</v>
          </cell>
          <cell r="H1091" t="str">
            <v>HELIOFITO DURABLE</v>
          </cell>
        </row>
        <row r="1092">
          <cell r="A1092">
            <v>1091</v>
          </cell>
          <cell r="B1092" t="str">
            <v>Pterocarpus</v>
          </cell>
          <cell r="C1092" t="str">
            <v>rohrii</v>
          </cell>
          <cell r="D1092" t="str">
            <v>Pterocarpus rohrii</v>
          </cell>
          <cell r="E1092" t="str">
            <v>Vahl</v>
          </cell>
          <cell r="F1092" t="str">
            <v>FABACEAE/PAP.</v>
          </cell>
          <cell r="G1092" t="str">
            <v>Paleta-Sangrillo</v>
          </cell>
          <cell r="H1092" t="str">
            <v>HELIOFITO DURABLE</v>
          </cell>
        </row>
        <row r="1093">
          <cell r="A1093">
            <v>1092</v>
          </cell>
          <cell r="B1093" t="str">
            <v>Pterocarpus</v>
          </cell>
          <cell r="C1093" t="str">
            <v>sp</v>
          </cell>
          <cell r="D1093" t="str">
            <v>Pterocarpus sp</v>
          </cell>
          <cell r="F1093" t="str">
            <v>FABACEAE/PAP.</v>
          </cell>
          <cell r="G1093" t="str">
            <v>Paleta-Sangrillo</v>
          </cell>
          <cell r="H1093" t="str">
            <v>HELIOFITO DURABLE</v>
          </cell>
        </row>
        <row r="1094">
          <cell r="A1094">
            <v>1093</v>
          </cell>
          <cell r="B1094" t="str">
            <v>Pterocarpus</v>
          </cell>
          <cell r="C1094" t="str">
            <v>violaceus</v>
          </cell>
          <cell r="D1094" t="str">
            <v>Pterocarpus violaceus</v>
          </cell>
          <cell r="E1094" t="str">
            <v>Vogel</v>
          </cell>
          <cell r="F1094" t="str">
            <v>FABACEAE/PAP.</v>
          </cell>
          <cell r="H1094" t="str">
            <v>INDETERMINADO</v>
          </cell>
        </row>
        <row r="1095">
          <cell r="A1095">
            <v>1094</v>
          </cell>
          <cell r="B1095" t="str">
            <v>Qualea</v>
          </cell>
          <cell r="C1095" t="str">
            <v>paraensis</v>
          </cell>
          <cell r="D1095" t="str">
            <v>Qualea paraensis</v>
          </cell>
          <cell r="E1095" t="str">
            <v>Ducke</v>
          </cell>
          <cell r="F1095" t="str">
            <v>VOCHYSIACEAE</v>
          </cell>
          <cell r="G1095" t="str">
            <v>Areno</v>
          </cell>
          <cell r="H1095" t="str">
            <v>HELIOFITO DURABLE</v>
          </cell>
        </row>
        <row r="1096">
          <cell r="A1096">
            <v>1095</v>
          </cell>
          <cell r="B1096" t="str">
            <v>Qualea</v>
          </cell>
          <cell r="C1096" t="str">
            <v>polychroma</v>
          </cell>
          <cell r="D1096" t="str">
            <v>Qualea polychroma</v>
          </cell>
          <cell r="F1096" t="str">
            <v>VOCHYSIACEAE</v>
          </cell>
          <cell r="G1096" t="str">
            <v>Areno-Areno colorado-Gorgojo-Masicarán</v>
          </cell>
          <cell r="H1096" t="str">
            <v>INDETERMINADO</v>
          </cell>
        </row>
        <row r="1097">
          <cell r="A1097">
            <v>1096</v>
          </cell>
          <cell r="B1097" t="str">
            <v>Quararibea</v>
          </cell>
          <cell r="C1097" t="str">
            <v>asterolepis</v>
          </cell>
          <cell r="D1097" t="str">
            <v>Quararibea asterolepis</v>
          </cell>
          <cell r="E1097" t="str">
            <v>Pittier</v>
          </cell>
          <cell r="F1097" t="str">
            <v>BOMBACACEAE</v>
          </cell>
          <cell r="G1097" t="str">
            <v>Garrocho-Garroche-Guácimo-Guácimo molenillo</v>
          </cell>
          <cell r="H1097" t="str">
            <v>HELIOFITO DURABLE</v>
          </cell>
        </row>
        <row r="1098">
          <cell r="A1098">
            <v>1097</v>
          </cell>
          <cell r="B1098" t="str">
            <v>Quararibea</v>
          </cell>
          <cell r="C1098" t="str">
            <v>bracteolosa</v>
          </cell>
          <cell r="D1098" t="str">
            <v>Quararibea bracteolosa</v>
          </cell>
          <cell r="E1098" t="str">
            <v>(Ducke) Cuatrec.</v>
          </cell>
          <cell r="F1098" t="str">
            <v>BOMBACACEAE</v>
          </cell>
          <cell r="G1098" t="str">
            <v>Guacimo molenillo</v>
          </cell>
          <cell r="H1098" t="str">
            <v>HELIOFITO DURABLE</v>
          </cell>
        </row>
        <row r="1099">
          <cell r="A1099">
            <v>1098</v>
          </cell>
          <cell r="B1099" t="str">
            <v>Quararibea</v>
          </cell>
          <cell r="C1099" t="str">
            <v>cordata</v>
          </cell>
          <cell r="D1099" t="str">
            <v>Quararibea cordata</v>
          </cell>
          <cell r="E1099" t="str">
            <v>(Bonpl.) Vischer</v>
          </cell>
          <cell r="F1099" t="str">
            <v>BOMBACACEAE</v>
          </cell>
          <cell r="G1099" t="str">
            <v>Mango mono-Manguito-Molenillo</v>
          </cell>
          <cell r="H1099" t="str">
            <v>HELIOFITO DURABLE</v>
          </cell>
        </row>
        <row r="1100">
          <cell r="A1100">
            <v>1099</v>
          </cell>
          <cell r="B1100" t="str">
            <v>Quararibea</v>
          </cell>
          <cell r="C1100" t="str">
            <v>obliquifolia</v>
          </cell>
          <cell r="D1100" t="str">
            <v>Quararibea obliquifolia</v>
          </cell>
          <cell r="E1100" t="str">
            <v>(Standl.) Standl.</v>
          </cell>
          <cell r="F1100" t="str">
            <v>BOMBACACEAE</v>
          </cell>
          <cell r="H1100" t="str">
            <v>HELIOFITO DURABLE</v>
          </cell>
        </row>
        <row r="1101">
          <cell r="A1101">
            <v>1100</v>
          </cell>
          <cell r="B1101" t="str">
            <v>Quararibea</v>
          </cell>
          <cell r="C1101" t="str">
            <v>ochrocalyx</v>
          </cell>
          <cell r="D1101" t="str">
            <v>Quararibea ochrocalyx</v>
          </cell>
          <cell r="E1101" t="str">
            <v>(K. Schum.) Vischer</v>
          </cell>
          <cell r="F1101" t="str">
            <v>BOMBACACEAE</v>
          </cell>
          <cell r="G1101" t="str">
            <v>Guacimo molenillo</v>
          </cell>
          <cell r="H1101" t="str">
            <v>HELIOFITO DURABLE</v>
          </cell>
        </row>
        <row r="1102">
          <cell r="A1102">
            <v>1101</v>
          </cell>
          <cell r="B1102" t="str">
            <v>Quararibea</v>
          </cell>
          <cell r="C1102" t="str">
            <v>parvifolia</v>
          </cell>
          <cell r="D1102" t="str">
            <v>Quararibea parvifolia</v>
          </cell>
          <cell r="E1102" t="str">
            <v>Standl.</v>
          </cell>
          <cell r="F1102" t="str">
            <v>BOMBACACEAE</v>
          </cell>
          <cell r="H1102" t="str">
            <v>HELIOFITO DURABLE</v>
          </cell>
        </row>
        <row r="1103">
          <cell r="A1103">
            <v>1102</v>
          </cell>
          <cell r="B1103" t="str">
            <v>Quararibea</v>
          </cell>
          <cell r="C1103" t="str">
            <v>platyphylla</v>
          </cell>
          <cell r="D1103" t="str">
            <v>Quararibea platyphylla</v>
          </cell>
          <cell r="F1103" t="str">
            <v>BOMBACACEAE</v>
          </cell>
          <cell r="H1103" t="str">
            <v>INDETERMINADO</v>
          </cell>
        </row>
        <row r="1104">
          <cell r="A1104">
            <v>1103</v>
          </cell>
          <cell r="B1104" t="str">
            <v>Quararibea</v>
          </cell>
          <cell r="C1104" t="str">
            <v>sp</v>
          </cell>
          <cell r="D1104" t="str">
            <v>Quararibea sp</v>
          </cell>
          <cell r="F1104" t="str">
            <v>BOMBACACEAE</v>
          </cell>
          <cell r="H1104" t="str">
            <v>HELIOFITO DURABLE</v>
          </cell>
        </row>
        <row r="1105">
          <cell r="A1105">
            <v>1104</v>
          </cell>
          <cell r="B1105" t="str">
            <v>Quercus</v>
          </cell>
          <cell r="C1105" t="str">
            <v>bumelioides</v>
          </cell>
          <cell r="D1105" t="str">
            <v>Quercus bumelioides</v>
          </cell>
          <cell r="E1105" t="str">
            <v>Liebm.</v>
          </cell>
          <cell r="F1105" t="str">
            <v>FAGACEAE</v>
          </cell>
          <cell r="H1105" t="str">
            <v>INDETERMINADO</v>
          </cell>
        </row>
        <row r="1106">
          <cell r="A1106">
            <v>1105</v>
          </cell>
          <cell r="B1106" t="str">
            <v>Quercus</v>
          </cell>
          <cell r="C1106" t="str">
            <v>oleides</v>
          </cell>
          <cell r="D1106" t="str">
            <v>Quercus oleides</v>
          </cell>
          <cell r="F1106" t="str">
            <v>FAGACEAE</v>
          </cell>
          <cell r="H1106" t="str">
            <v>INDETERMINADO</v>
          </cell>
        </row>
        <row r="1107">
          <cell r="A1107">
            <v>1106</v>
          </cell>
          <cell r="B1107" t="str">
            <v>Quercus</v>
          </cell>
          <cell r="C1107" t="str">
            <v>insignis</v>
          </cell>
          <cell r="D1107" t="str">
            <v>Quercus insignis</v>
          </cell>
          <cell r="E1107" t="str">
            <v>M. Martens &amp; Galeotti</v>
          </cell>
          <cell r="F1107" t="str">
            <v>FAGACEAE</v>
          </cell>
          <cell r="G1107" t="str">
            <v>Roble</v>
          </cell>
          <cell r="H1107" t="str">
            <v>ESCIOFITO</v>
          </cell>
        </row>
        <row r="1108">
          <cell r="A1108">
            <v>1107</v>
          </cell>
          <cell r="B1108" t="str">
            <v>Quercus</v>
          </cell>
          <cell r="C1108" t="str">
            <v>pilarius</v>
          </cell>
          <cell r="D1108" t="str">
            <v>Quercus pilarius</v>
          </cell>
          <cell r="E1108" t="str">
            <v>Trel.</v>
          </cell>
          <cell r="F1108" t="str">
            <v>FAGACEAE</v>
          </cell>
          <cell r="H1108" t="str">
            <v>INDETERMINADO</v>
          </cell>
        </row>
        <row r="1109">
          <cell r="A1109">
            <v>1108</v>
          </cell>
          <cell r="B1109" t="str">
            <v>Quercus</v>
          </cell>
          <cell r="C1109" t="str">
            <v>sp</v>
          </cell>
          <cell r="D1109" t="str">
            <v>Quercus sp</v>
          </cell>
          <cell r="F1109" t="str">
            <v>FAGACEAE</v>
          </cell>
          <cell r="G1109" t="str">
            <v>Roble</v>
          </cell>
          <cell r="H1109" t="str">
            <v>ESCIOFITO</v>
          </cell>
        </row>
        <row r="1110">
          <cell r="A1110">
            <v>1109</v>
          </cell>
          <cell r="B1110" t="str">
            <v>Quetzalia</v>
          </cell>
          <cell r="C1110" t="str">
            <v>occidentalis</v>
          </cell>
          <cell r="D1110" t="str">
            <v>Quetzalia occidentalis</v>
          </cell>
          <cell r="E1110" t="str">
            <v>(Loes.) Lundell</v>
          </cell>
          <cell r="F1110" t="str">
            <v>CELASTRACEAE</v>
          </cell>
          <cell r="G1110" t="str">
            <v>Corroncho</v>
          </cell>
          <cell r="H1110" t="str">
            <v>ESCIOFITO</v>
          </cell>
        </row>
        <row r="1111">
          <cell r="A1111">
            <v>1110</v>
          </cell>
          <cell r="B1111" t="str">
            <v>Quiina</v>
          </cell>
          <cell r="C1111" t="str">
            <v>amazonica</v>
          </cell>
          <cell r="D1111" t="str">
            <v>Quiina amazonica</v>
          </cell>
          <cell r="F1111" t="str">
            <v>QUIINACEAE</v>
          </cell>
          <cell r="H1111" t="str">
            <v>INDETERMINADO</v>
          </cell>
        </row>
        <row r="1112">
          <cell r="A1112">
            <v>1111</v>
          </cell>
          <cell r="B1112" t="str">
            <v>Quiina</v>
          </cell>
          <cell r="C1112" t="str">
            <v>colonensis</v>
          </cell>
          <cell r="D1112" t="str">
            <v>Quiina colonensis</v>
          </cell>
          <cell r="F1112" t="str">
            <v>QUIINACEAE</v>
          </cell>
          <cell r="H1112" t="str">
            <v>INDETERMINADO</v>
          </cell>
        </row>
        <row r="1113">
          <cell r="A1113">
            <v>1112</v>
          </cell>
          <cell r="B1113" t="str">
            <v>Quiina</v>
          </cell>
          <cell r="C1113" t="str">
            <v>macrophylla</v>
          </cell>
          <cell r="D1113" t="str">
            <v>Quiina macrophylla</v>
          </cell>
          <cell r="E1113" t="str">
            <v>Tul.</v>
          </cell>
          <cell r="F1113" t="str">
            <v>QUIINACEAE</v>
          </cell>
          <cell r="H1113" t="str">
            <v>INDETERMINADO</v>
          </cell>
        </row>
        <row r="1114">
          <cell r="A1114">
            <v>1113</v>
          </cell>
          <cell r="B1114" t="str">
            <v>Quiina</v>
          </cell>
          <cell r="C1114" t="str">
            <v>schippii</v>
          </cell>
          <cell r="D1114" t="str">
            <v>Quiina schippii</v>
          </cell>
          <cell r="E1114" t="str">
            <v>Standl.</v>
          </cell>
          <cell r="F1114" t="str">
            <v>QUIINACEAE</v>
          </cell>
          <cell r="H1114" t="str">
            <v>ESCIOFITO</v>
          </cell>
        </row>
        <row r="1115">
          <cell r="A1115">
            <v>1114</v>
          </cell>
          <cell r="B1115" t="str">
            <v>Randia</v>
          </cell>
          <cell r="C1115" t="str">
            <v>aculeata</v>
          </cell>
          <cell r="D1115" t="str">
            <v>Randia aculeata</v>
          </cell>
          <cell r="F1115" t="str">
            <v>RUBIACEAE</v>
          </cell>
          <cell r="H1115" t="str">
            <v>INDETERMINADO</v>
          </cell>
        </row>
        <row r="1116">
          <cell r="A1116">
            <v>1115</v>
          </cell>
          <cell r="B1116" t="str">
            <v>Randia</v>
          </cell>
          <cell r="C1116" t="str">
            <v>altiscandens</v>
          </cell>
          <cell r="D1116" t="str">
            <v>Randia altiscandens</v>
          </cell>
          <cell r="E1116" t="str">
            <v>(Ducke) C.M. Taylor</v>
          </cell>
          <cell r="F1116" t="str">
            <v>RUBIACEAE</v>
          </cell>
          <cell r="H1116" t="str">
            <v>INDETERMINADO</v>
          </cell>
        </row>
        <row r="1117">
          <cell r="A1117">
            <v>1116</v>
          </cell>
          <cell r="B1117" t="str">
            <v>Randia</v>
          </cell>
          <cell r="C1117" t="str">
            <v>canstenii</v>
          </cell>
          <cell r="D1117" t="str">
            <v>Randia canstenii</v>
          </cell>
          <cell r="F1117" t="str">
            <v>RUBIACEAE</v>
          </cell>
          <cell r="H1117" t="str">
            <v>INDETERMINADO</v>
          </cell>
        </row>
        <row r="1118">
          <cell r="A1118">
            <v>1117</v>
          </cell>
          <cell r="B1118" t="str">
            <v>Randia</v>
          </cell>
          <cell r="C1118" t="str">
            <v>subcordata</v>
          </cell>
          <cell r="D1118" t="str">
            <v>Randia subcordata</v>
          </cell>
          <cell r="F1118" t="str">
            <v>RUBIACEAE</v>
          </cell>
          <cell r="H1118" t="str">
            <v>INDETERMINADO</v>
          </cell>
        </row>
        <row r="1119">
          <cell r="A1119">
            <v>1118</v>
          </cell>
          <cell r="B1119" t="str">
            <v>Raphia</v>
          </cell>
          <cell r="C1119" t="str">
            <v>taedigera</v>
          </cell>
          <cell r="D1119" t="str">
            <v>Raphia taedigera</v>
          </cell>
          <cell r="F1119" t="str">
            <v>ARECACEAE</v>
          </cell>
          <cell r="G1119" t="str">
            <v>Yolillo</v>
          </cell>
          <cell r="H1119" t="str">
            <v>HELIOFITO DURABLE</v>
          </cell>
        </row>
        <row r="1120">
          <cell r="A1120">
            <v>1119</v>
          </cell>
          <cell r="B1120" t="str">
            <v>Raritebe</v>
          </cell>
          <cell r="C1120" t="str">
            <v>palicoureoides</v>
          </cell>
          <cell r="D1120" t="str">
            <v>Raritebe palicoureoides</v>
          </cell>
          <cell r="E1120" t="str">
            <v>Wernham</v>
          </cell>
          <cell r="F1120" t="str">
            <v>RUBIACEAE</v>
          </cell>
          <cell r="H1120" t="str">
            <v>INDETERMINADO</v>
          </cell>
        </row>
        <row r="1121">
          <cell r="A1121">
            <v>1120</v>
          </cell>
          <cell r="B1121" t="str">
            <v>Rauvolfia</v>
          </cell>
          <cell r="C1121" t="str">
            <v>aphlebia</v>
          </cell>
          <cell r="D1121" t="str">
            <v>Rauvolfia aphlebia</v>
          </cell>
          <cell r="E1121" t="str">
            <v>(Standl.) A. H. Gentry</v>
          </cell>
          <cell r="F1121" t="str">
            <v>APOCYNACEAE</v>
          </cell>
          <cell r="H1121" t="str">
            <v>INDETERMINADO</v>
          </cell>
        </row>
        <row r="1122">
          <cell r="A1122">
            <v>1121</v>
          </cell>
          <cell r="B1122" t="str">
            <v>Rauvolfia</v>
          </cell>
          <cell r="C1122" t="str">
            <v>purpurascens</v>
          </cell>
          <cell r="D1122" t="str">
            <v>Rauvolfia purpurascens</v>
          </cell>
          <cell r="E1122" t="str">
            <v>Standl.</v>
          </cell>
          <cell r="F1122" t="str">
            <v>APOCYNACEAE</v>
          </cell>
          <cell r="H1122" t="str">
            <v>HELIOFITO DURABLE</v>
          </cell>
        </row>
        <row r="1123">
          <cell r="A1123">
            <v>1122</v>
          </cell>
          <cell r="B1123" t="str">
            <v>Ravenia</v>
          </cell>
          <cell r="C1123" t="str">
            <v>rosea</v>
          </cell>
          <cell r="D1123" t="str">
            <v>Ravenia rosea</v>
          </cell>
          <cell r="F1123" t="str">
            <v>RUTACEAE</v>
          </cell>
          <cell r="H1123" t="str">
            <v>INDETERMINADO</v>
          </cell>
        </row>
        <row r="1124">
          <cell r="A1124">
            <v>1123</v>
          </cell>
          <cell r="B1124" t="str">
            <v>Rehdera</v>
          </cell>
          <cell r="C1124" t="str">
            <v>trinervis</v>
          </cell>
          <cell r="D1124" t="str">
            <v>Rehdera trinervis</v>
          </cell>
          <cell r="E1124" t="str">
            <v>(S. F. Blake) Moldenke</v>
          </cell>
          <cell r="F1124" t="str">
            <v>VERBENACEAE</v>
          </cell>
          <cell r="G1124" t="str">
            <v>Melon</v>
          </cell>
          <cell r="H1124" t="str">
            <v>INDETERMINADO</v>
          </cell>
        </row>
        <row r="1125">
          <cell r="A1125">
            <v>1124</v>
          </cell>
          <cell r="B1125" t="str">
            <v>Reinhardtia</v>
          </cell>
          <cell r="C1125" t="str">
            <v>gracilis</v>
          </cell>
          <cell r="D1125" t="str">
            <v>Reinhardtia gracilis</v>
          </cell>
          <cell r="F1125" t="str">
            <v>ARECACEAE</v>
          </cell>
          <cell r="G1125" t="str">
            <v>Palma</v>
          </cell>
          <cell r="H1125" t="str">
            <v>PALMA</v>
          </cell>
        </row>
        <row r="1126">
          <cell r="A1126">
            <v>1125</v>
          </cell>
          <cell r="B1126" t="str">
            <v>Rhodostemonodaphne</v>
          </cell>
          <cell r="C1126" t="str">
            <v>kunthiana</v>
          </cell>
          <cell r="D1126" t="str">
            <v>Rhodostemonodaphne kunthiana</v>
          </cell>
          <cell r="E1126" t="str">
            <v>(Nees) Rohwer</v>
          </cell>
          <cell r="F1126" t="str">
            <v>LAURACEAE</v>
          </cell>
          <cell r="G1126" t="str">
            <v>Quizarrá negro</v>
          </cell>
          <cell r="H1126" t="str">
            <v>HELIOFITO DURABLE</v>
          </cell>
        </row>
        <row r="1127">
          <cell r="A1127">
            <v>1126</v>
          </cell>
          <cell r="B1127" t="str">
            <v>Rhizophora</v>
          </cell>
          <cell r="C1127" t="str">
            <v>mangle</v>
          </cell>
          <cell r="D1127" t="str">
            <v>Rhizophora mangle</v>
          </cell>
          <cell r="E1127" t="str">
            <v>L.</v>
          </cell>
          <cell r="F1127" t="str">
            <v>RHIZOPHORACEAE</v>
          </cell>
          <cell r="G1127" t="str">
            <v>Mangle colorado</v>
          </cell>
          <cell r="H1127" t="str">
            <v>INDETERMINADO</v>
          </cell>
        </row>
        <row r="1128">
          <cell r="A1128">
            <v>1127</v>
          </cell>
          <cell r="B1128" t="str">
            <v>Rhizophora</v>
          </cell>
          <cell r="C1128" t="str">
            <v>racemosa</v>
          </cell>
          <cell r="D1128" t="str">
            <v>Rhizophora racemosa</v>
          </cell>
          <cell r="E1128" t="str">
            <v>G. Mey.</v>
          </cell>
          <cell r="F1128" t="str">
            <v>RHIZOPHORACEAE</v>
          </cell>
          <cell r="G1128" t="str">
            <v>Mangle caballero</v>
          </cell>
          <cell r="H1128" t="str">
            <v>INDETERMINADO</v>
          </cell>
        </row>
        <row r="1129">
          <cell r="A1129">
            <v>1128</v>
          </cell>
          <cell r="B1129" t="str">
            <v>Richeria</v>
          </cell>
          <cell r="C1129" t="str">
            <v>obovata</v>
          </cell>
          <cell r="D1129" t="str">
            <v>Richeria obovata</v>
          </cell>
          <cell r="E1129" t="str">
            <v>(Mull. Arg.) Pax &amp; K. Hoffm.</v>
          </cell>
          <cell r="F1129" t="str">
            <v>EUPHORBIACEAE</v>
          </cell>
          <cell r="H1129" t="str">
            <v>HELIOFITO DURABLE</v>
          </cell>
        </row>
        <row r="1130">
          <cell r="A1130">
            <v>1129</v>
          </cell>
          <cell r="B1130" t="str">
            <v>Rinorea</v>
          </cell>
          <cell r="C1130" t="str">
            <v>dasyadena</v>
          </cell>
          <cell r="D1130" t="str">
            <v>Rinorea dasyadena</v>
          </cell>
          <cell r="E1130" t="str">
            <v>A. Robyns</v>
          </cell>
          <cell r="F1130" t="str">
            <v>VIOLACEAE</v>
          </cell>
          <cell r="H1130" t="str">
            <v>INDETERMINADO</v>
          </cell>
        </row>
        <row r="1131">
          <cell r="A1131">
            <v>1130</v>
          </cell>
          <cell r="B1131" t="str">
            <v>Rinorea</v>
          </cell>
          <cell r="C1131" t="str">
            <v>deflexiflora</v>
          </cell>
          <cell r="D1131" t="str">
            <v>Rinorea deflexiflora</v>
          </cell>
          <cell r="E1131" t="str">
            <v>Bartlett</v>
          </cell>
          <cell r="F1131" t="str">
            <v>VIOLACEAE</v>
          </cell>
          <cell r="H1131" t="str">
            <v>HELIOFITO DURABLE</v>
          </cell>
        </row>
        <row r="1132">
          <cell r="A1132">
            <v>1131</v>
          </cell>
          <cell r="B1132" t="str">
            <v>Rinorea</v>
          </cell>
          <cell r="C1132" t="str">
            <v>hummelii</v>
          </cell>
          <cell r="D1132" t="str">
            <v>Rinorea hummelii</v>
          </cell>
          <cell r="E1132" t="str">
            <v>Sprague</v>
          </cell>
          <cell r="F1132" t="str">
            <v>VIOLACEAE</v>
          </cell>
          <cell r="H1132" t="str">
            <v>INDETERMINADO</v>
          </cell>
        </row>
        <row r="1133">
          <cell r="A1133">
            <v>1132</v>
          </cell>
          <cell r="B1133" t="str">
            <v>Rinorea</v>
          </cell>
          <cell r="C1133" t="str">
            <v>sp</v>
          </cell>
          <cell r="D1133" t="str">
            <v>Rinorea sp</v>
          </cell>
          <cell r="F1133" t="str">
            <v>VIOLACEAE</v>
          </cell>
          <cell r="H1133" t="str">
            <v>INDETERMINADO</v>
          </cell>
        </row>
        <row r="1134">
          <cell r="A1134">
            <v>1133</v>
          </cell>
          <cell r="B1134" t="str">
            <v>Rinorea</v>
          </cell>
          <cell r="C1134" t="str">
            <v>squamata</v>
          </cell>
          <cell r="D1134" t="str">
            <v>Rinorea squamata</v>
          </cell>
          <cell r="E1134" t="str">
            <v>S. F. Blake</v>
          </cell>
          <cell r="F1134" t="str">
            <v>VIOLACEAE</v>
          </cell>
          <cell r="H1134" t="str">
            <v>INDETERMINADO</v>
          </cell>
        </row>
        <row r="1135">
          <cell r="A1135">
            <v>1134</v>
          </cell>
          <cell r="B1135" t="str">
            <v>Rinorea</v>
          </cell>
          <cell r="C1135" t="str">
            <v>sylvatica</v>
          </cell>
          <cell r="D1135" t="str">
            <v>Rinorea sylvatica</v>
          </cell>
          <cell r="E1135" t="str">
            <v>(Seem.) Kuntze</v>
          </cell>
          <cell r="F1135" t="str">
            <v>VIOLACEAE</v>
          </cell>
          <cell r="H1135" t="str">
            <v>HELIOFITO DURABLE</v>
          </cell>
        </row>
        <row r="1136">
          <cell r="A1136">
            <v>1135</v>
          </cell>
          <cell r="B1136" t="str">
            <v>Rollinia</v>
          </cell>
          <cell r="C1136" t="str">
            <v>danforthii</v>
          </cell>
          <cell r="D1136" t="str">
            <v>Rollinia danforthii</v>
          </cell>
          <cell r="E1136" t="str">
            <v>Standl.</v>
          </cell>
          <cell r="F1136" t="str">
            <v>ANNONACEAE</v>
          </cell>
          <cell r="G1136" t="str">
            <v>Anonillo</v>
          </cell>
          <cell r="H1136" t="str">
            <v>INDETERMINADO</v>
          </cell>
        </row>
        <row r="1137">
          <cell r="A1137">
            <v>1136</v>
          </cell>
          <cell r="B1137" t="str">
            <v>Rollinia</v>
          </cell>
          <cell r="C1137" t="str">
            <v>microsepala</v>
          </cell>
          <cell r="D1137" t="str">
            <v>Rollinia microsepala</v>
          </cell>
          <cell r="F1137" t="str">
            <v>ANNONACEAE</v>
          </cell>
          <cell r="H1137" t="str">
            <v>INDETERMINADO</v>
          </cell>
        </row>
        <row r="1138">
          <cell r="A1138">
            <v>1137</v>
          </cell>
          <cell r="B1138" t="str">
            <v>Rollinia</v>
          </cell>
          <cell r="C1138" t="str">
            <v>pittieri</v>
          </cell>
          <cell r="D1138" t="str">
            <v>Rollinia pittieri</v>
          </cell>
          <cell r="E1138" t="str">
            <v>Saff.</v>
          </cell>
          <cell r="F1138" t="str">
            <v>ANNONACEAE</v>
          </cell>
          <cell r="G1138" t="str">
            <v>Anonillo-Anón-Anonillo negro-Candelo-Majagua-Sik</v>
          </cell>
          <cell r="H1138" t="str">
            <v>HELIOFITO DURABLE</v>
          </cell>
        </row>
        <row r="1139">
          <cell r="A1139">
            <v>1138</v>
          </cell>
          <cell r="B1139" t="str">
            <v>Rollinia</v>
          </cell>
          <cell r="C1139" t="str">
            <v>sp</v>
          </cell>
          <cell r="D1139" t="str">
            <v>Rollinia sp</v>
          </cell>
          <cell r="F1139" t="str">
            <v>ANNONACEAE</v>
          </cell>
          <cell r="H1139" t="str">
            <v>HELIOFITO DURABLE</v>
          </cell>
        </row>
        <row r="1140">
          <cell r="A1140">
            <v>1139</v>
          </cell>
          <cell r="B1140" t="str">
            <v>Rondeletia</v>
          </cell>
          <cell r="C1140" t="str">
            <v>aspera</v>
          </cell>
          <cell r="D1140" t="str">
            <v>Rondeletia aspera</v>
          </cell>
          <cell r="F1140" t="str">
            <v>RUBIACEAE</v>
          </cell>
          <cell r="H1140" t="str">
            <v>INDETERMINADO</v>
          </cell>
        </row>
        <row r="1141">
          <cell r="A1141">
            <v>1140</v>
          </cell>
          <cell r="B1141" t="str">
            <v>Rondeletia</v>
          </cell>
          <cell r="C1141" t="str">
            <v>buddleioides</v>
          </cell>
          <cell r="D1141" t="str">
            <v>Rondeletia buddleioides</v>
          </cell>
          <cell r="E1141" t="str">
            <v>Benth.</v>
          </cell>
          <cell r="F1141" t="str">
            <v>RUBIACEAE</v>
          </cell>
          <cell r="H1141" t="str">
            <v>INDETERMINADO</v>
          </cell>
        </row>
        <row r="1142">
          <cell r="A1142">
            <v>1141</v>
          </cell>
          <cell r="B1142" t="str">
            <v>Rondeletia</v>
          </cell>
          <cell r="C1142" t="str">
            <v>sp</v>
          </cell>
          <cell r="D1142" t="str">
            <v>Rondeletia sp</v>
          </cell>
          <cell r="F1142" t="str">
            <v>RUBIACEAE</v>
          </cell>
          <cell r="H1142" t="str">
            <v>INDETERMINADO</v>
          </cell>
        </row>
        <row r="1143">
          <cell r="A1143">
            <v>1142</v>
          </cell>
          <cell r="B1143" t="str">
            <v>Roupala</v>
          </cell>
          <cell r="C1143" t="str">
            <v>complicata</v>
          </cell>
          <cell r="D1143" t="str">
            <v>Roupala complicata</v>
          </cell>
          <cell r="F1143" t="str">
            <v>PROTEACEAE</v>
          </cell>
          <cell r="H1143" t="str">
            <v>INDETERMINADO</v>
          </cell>
        </row>
        <row r="1144">
          <cell r="A1144">
            <v>1143</v>
          </cell>
          <cell r="B1144" t="str">
            <v>Roupala</v>
          </cell>
          <cell r="C1144" t="str">
            <v>montana</v>
          </cell>
          <cell r="D1144" t="str">
            <v>Roupala montana</v>
          </cell>
          <cell r="E1144" t="str">
            <v>Aubl.</v>
          </cell>
          <cell r="F1144" t="str">
            <v>PROTEACEAE</v>
          </cell>
          <cell r="G1144" t="str">
            <v>Danto hediondo-Carne asada</v>
          </cell>
          <cell r="H1144" t="str">
            <v>HELIOFITO DURABLE</v>
          </cell>
        </row>
        <row r="1145">
          <cell r="A1145">
            <v>1144</v>
          </cell>
          <cell r="B1145" t="str">
            <v>Roupala</v>
          </cell>
          <cell r="C1145" t="str">
            <v>sp</v>
          </cell>
          <cell r="D1145" t="str">
            <v>Roupala sp</v>
          </cell>
          <cell r="F1145" t="str">
            <v>PROTEACEAE</v>
          </cell>
          <cell r="H1145" t="str">
            <v>INDETERMINADO</v>
          </cell>
        </row>
        <row r="1146">
          <cell r="A1146">
            <v>1145</v>
          </cell>
          <cell r="B1146" t="str">
            <v>Rourea</v>
          </cell>
          <cell r="C1146" t="str">
            <v>glabra</v>
          </cell>
          <cell r="D1146" t="str">
            <v>Rourea glabra</v>
          </cell>
          <cell r="E1146" t="str">
            <v>Kunth</v>
          </cell>
          <cell r="F1146" t="str">
            <v>CONNARACEAE</v>
          </cell>
          <cell r="H1146" t="str">
            <v>INDETERMINADO</v>
          </cell>
        </row>
        <row r="1147">
          <cell r="A1147">
            <v>1146</v>
          </cell>
          <cell r="B1147" t="str">
            <v>Ruagea</v>
          </cell>
          <cell r="C1147" t="str">
            <v>glabra</v>
          </cell>
          <cell r="D1147" t="str">
            <v>Ruagea glabra</v>
          </cell>
          <cell r="E1147" t="str">
            <v>Triana &amp; Planch.</v>
          </cell>
          <cell r="F1147" t="str">
            <v>MELIACEAE</v>
          </cell>
          <cell r="H1147" t="str">
            <v>INDETERMINADO</v>
          </cell>
        </row>
        <row r="1148">
          <cell r="A1148">
            <v>1147</v>
          </cell>
          <cell r="B1148" t="str">
            <v>Ruagea</v>
          </cell>
          <cell r="C1148" t="str">
            <v>insignis</v>
          </cell>
          <cell r="D1148" t="str">
            <v>Ruagea insignis</v>
          </cell>
          <cell r="E1148" t="str">
            <v>(C. DC.) T. D. Penn.</v>
          </cell>
          <cell r="F1148" t="str">
            <v>MELIACEAE</v>
          </cell>
          <cell r="H1148" t="str">
            <v>INDETERMINADO</v>
          </cell>
        </row>
        <row r="1149">
          <cell r="A1149">
            <v>1148</v>
          </cell>
          <cell r="B1149" t="str">
            <v>Rudgea</v>
          </cell>
          <cell r="C1149" t="str">
            <v>cornifolia</v>
          </cell>
          <cell r="D1149" t="str">
            <v>Rudgea cornifolia</v>
          </cell>
          <cell r="E1149" t="str">
            <v>(Kunth) Standl.</v>
          </cell>
          <cell r="F1149" t="str">
            <v>RUBIACEAE</v>
          </cell>
          <cell r="H1149" t="str">
            <v>INDETERMINADO</v>
          </cell>
        </row>
        <row r="1150">
          <cell r="A1150">
            <v>1149</v>
          </cell>
          <cell r="B1150" t="str">
            <v>Rudgea</v>
          </cell>
          <cell r="C1150" t="str">
            <v>reducticalyx</v>
          </cell>
          <cell r="D1150" t="str">
            <v>Rudgea reducticalyx</v>
          </cell>
          <cell r="E1150" t="str">
            <v>Dwyer</v>
          </cell>
          <cell r="F1150" t="str">
            <v>RUBIACEAE</v>
          </cell>
          <cell r="H1150" t="str">
            <v>INDETERMINADO</v>
          </cell>
        </row>
        <row r="1151">
          <cell r="A1151">
            <v>1150</v>
          </cell>
          <cell r="B1151" t="str">
            <v>Rudgea</v>
          </cell>
          <cell r="C1151" t="str">
            <v>sp</v>
          </cell>
          <cell r="D1151" t="str">
            <v>Rudgea sp</v>
          </cell>
          <cell r="F1151" t="str">
            <v>RUBIACEAE</v>
          </cell>
          <cell r="H1151" t="str">
            <v>HELIOFITO DURABLE</v>
          </cell>
        </row>
        <row r="1152">
          <cell r="A1152">
            <v>1151</v>
          </cell>
          <cell r="B1152" t="str">
            <v>Ruptiliocarpon</v>
          </cell>
          <cell r="C1152" t="str">
            <v>caracolito</v>
          </cell>
          <cell r="D1152" t="str">
            <v>Ruptiliocarpon caracolito</v>
          </cell>
          <cell r="E1152" t="str">
            <v>Hammel &amp; N. Zamora</v>
          </cell>
          <cell r="F1152" t="str">
            <v>LEPIDOBOTRYACEAE</v>
          </cell>
          <cell r="G1152" t="str">
            <v>Caracolito-Caracolito-Cedro caracolito-Lépido</v>
          </cell>
          <cell r="H1152" t="str">
            <v>INDETERMINADO</v>
          </cell>
        </row>
        <row r="1153">
          <cell r="A1153">
            <v>1152</v>
          </cell>
          <cell r="B1153" t="str">
            <v>Rustia</v>
          </cell>
          <cell r="C1153" t="str">
            <v>costaricensis</v>
          </cell>
          <cell r="D1153" t="str">
            <v>Rustia costaricensis</v>
          </cell>
          <cell r="F1153" t="str">
            <v>RUBIACEAE</v>
          </cell>
          <cell r="H1153" t="str">
            <v>INDETERMINADO</v>
          </cell>
        </row>
        <row r="1154">
          <cell r="A1154">
            <v>1153</v>
          </cell>
          <cell r="B1154" t="str">
            <v>Rustia</v>
          </cell>
          <cell r="C1154" t="str">
            <v>occidentalis</v>
          </cell>
          <cell r="D1154" t="str">
            <v>Rustia occidentalis</v>
          </cell>
          <cell r="F1154" t="str">
            <v>RUBIACEAE</v>
          </cell>
          <cell r="H1154" t="str">
            <v>INDETERMINADO</v>
          </cell>
        </row>
        <row r="1155">
          <cell r="A1155">
            <v>1154</v>
          </cell>
          <cell r="B1155" t="str">
            <v>Ryania</v>
          </cell>
          <cell r="C1155" t="str">
            <v>speciosa</v>
          </cell>
          <cell r="D1155" t="str">
            <v>Ryania speciosa</v>
          </cell>
          <cell r="E1155" t="str">
            <v>Vahl</v>
          </cell>
          <cell r="F1155" t="str">
            <v>FLACOURTIACEAE</v>
          </cell>
          <cell r="G1155" t="str">
            <v>Cafecillo blanco</v>
          </cell>
          <cell r="H1155" t="str">
            <v>HELIOFITO DURABLE</v>
          </cell>
        </row>
        <row r="1156">
          <cell r="A1156">
            <v>1155</v>
          </cell>
          <cell r="B1156" t="str">
            <v>Sacoglottis</v>
          </cell>
          <cell r="C1156" t="str">
            <v>trichogyna</v>
          </cell>
          <cell r="D1156" t="str">
            <v>Sacoglottis trichogyna</v>
          </cell>
          <cell r="E1156" t="str">
            <v>Cuatrec.</v>
          </cell>
          <cell r="F1156" t="str">
            <v>HUMIRIACEAE</v>
          </cell>
          <cell r="G1156" t="str">
            <v>Titor-Danto Plomillo-Campana-Campano-Colmena-
Colmillo-Cucaracho danto-Erizo-Lorito-Terciopelo</v>
          </cell>
          <cell r="H1156" t="str">
            <v>ESCIOFITO</v>
          </cell>
        </row>
        <row r="1157">
          <cell r="A1157">
            <v>1156</v>
          </cell>
          <cell r="B1157" t="str">
            <v>Salacia</v>
          </cell>
          <cell r="C1157" t="str">
            <v>impressifolia</v>
          </cell>
          <cell r="D1157" t="str">
            <v>Salacia impressifolia</v>
          </cell>
          <cell r="E1157" t="str">
            <v>(Miers) A.C. Sm.</v>
          </cell>
          <cell r="F1157" t="str">
            <v>HIPPOCRATEACEAE</v>
          </cell>
          <cell r="H1157" t="str">
            <v>INDETERMINADO</v>
          </cell>
        </row>
        <row r="1158">
          <cell r="A1158">
            <v>1157</v>
          </cell>
          <cell r="B1158" t="str">
            <v>Salacia</v>
          </cell>
          <cell r="C1158" t="str">
            <v>petenensis</v>
          </cell>
          <cell r="D1158" t="str">
            <v>Salacia petenensis</v>
          </cell>
          <cell r="E1158" t="str">
            <v>Lundell</v>
          </cell>
          <cell r="F1158" t="str">
            <v>HIPPOCRATEACEAE</v>
          </cell>
          <cell r="H1158" t="str">
            <v>INDETERMINADO</v>
          </cell>
        </row>
        <row r="1159">
          <cell r="A1159">
            <v>1158</v>
          </cell>
          <cell r="B1159" t="str">
            <v>Salacia</v>
          </cell>
          <cell r="C1159" t="str">
            <v>sp</v>
          </cell>
          <cell r="D1159" t="str">
            <v>Salacia sp</v>
          </cell>
          <cell r="F1159" t="str">
            <v>HIPPOCRATEACEAE</v>
          </cell>
          <cell r="H1159" t="str">
            <v>INDETERMINADO</v>
          </cell>
        </row>
        <row r="1160">
          <cell r="A1160">
            <v>1159</v>
          </cell>
          <cell r="B1160" t="str">
            <v>Sapindus</v>
          </cell>
          <cell r="C1160" t="str">
            <v>saponaria</v>
          </cell>
          <cell r="D1160" t="str">
            <v>Sapindus saponaria</v>
          </cell>
          <cell r="F1160" t="str">
            <v>SAPINDACEAE</v>
          </cell>
          <cell r="H1160" t="str">
            <v>INDETERMINADO</v>
          </cell>
        </row>
        <row r="1161">
          <cell r="A1161">
            <v>1160</v>
          </cell>
          <cell r="B1161" t="str">
            <v>Sapium</v>
          </cell>
          <cell r="C1161" t="str">
            <v>aucuparium</v>
          </cell>
          <cell r="D1161" t="str">
            <v>Sapium aucuparium</v>
          </cell>
          <cell r="E1161" t="str">
            <v>Jacq.</v>
          </cell>
          <cell r="F1161" t="str">
            <v>EUPHORBIACEAE</v>
          </cell>
          <cell r="H1161" t="str">
            <v>HELIOFITO DURABLE</v>
          </cell>
        </row>
        <row r="1162">
          <cell r="A1162">
            <v>1161</v>
          </cell>
          <cell r="B1162" t="str">
            <v>Sapium</v>
          </cell>
          <cell r="C1162" t="str">
            <v>euryphyllum</v>
          </cell>
          <cell r="D1162" t="str">
            <v>Sapium euryphyllum</v>
          </cell>
          <cell r="F1162" t="str">
            <v>EUPHORBIACEAE</v>
          </cell>
          <cell r="H1162" t="str">
            <v>INDETERMINADO</v>
          </cell>
        </row>
        <row r="1163">
          <cell r="A1163">
            <v>1162</v>
          </cell>
          <cell r="B1163" t="str">
            <v>Sapium</v>
          </cell>
          <cell r="C1163" t="str">
            <v>glandulosum</v>
          </cell>
          <cell r="D1163" t="str">
            <v>Sapium glandulosum</v>
          </cell>
          <cell r="E1163" t="str">
            <v>(L.) Morong</v>
          </cell>
          <cell r="F1163" t="str">
            <v>EUPHORBIACEAE</v>
          </cell>
          <cell r="G1163" t="str">
            <v>Yos-Lechoso</v>
          </cell>
          <cell r="H1163" t="str">
            <v>HELIOFITO DURABLE</v>
          </cell>
        </row>
        <row r="1164">
          <cell r="A1164">
            <v>1163</v>
          </cell>
          <cell r="B1164" t="str">
            <v>Sapium</v>
          </cell>
          <cell r="C1164" t="str">
            <v>pachystachys</v>
          </cell>
          <cell r="D1164" t="str">
            <v>Sapium pachystachys</v>
          </cell>
          <cell r="E1164" t="str">
            <v>K. Schum. &amp; Pittier</v>
          </cell>
          <cell r="F1164" t="str">
            <v>EUPHORBIACEAE</v>
          </cell>
          <cell r="H1164" t="str">
            <v>INDETERMINADO</v>
          </cell>
        </row>
        <row r="1165">
          <cell r="A1165">
            <v>1164</v>
          </cell>
          <cell r="B1165" t="str">
            <v>Sapium</v>
          </cell>
          <cell r="C1165" t="str">
            <v>rigidifolium</v>
          </cell>
          <cell r="D1165" t="str">
            <v>Sapium rigidifolium</v>
          </cell>
          <cell r="E1165" t="str">
            <v>Huft</v>
          </cell>
          <cell r="F1165" t="str">
            <v>EUPHORBIACEAE</v>
          </cell>
          <cell r="G1165" t="str">
            <v>Yos-Lechoso</v>
          </cell>
          <cell r="H1165" t="str">
            <v>HELIOFITO DURABLE</v>
          </cell>
        </row>
        <row r="1166">
          <cell r="A1166">
            <v>1165</v>
          </cell>
          <cell r="B1166" t="str">
            <v>Sapium</v>
          </cell>
          <cell r="C1166" t="str">
            <v>sp</v>
          </cell>
          <cell r="D1166" t="str">
            <v>Sapium sp</v>
          </cell>
          <cell r="F1166" t="str">
            <v>EUPHORBIACEAE</v>
          </cell>
          <cell r="H1166" t="str">
            <v>HELIOFITO DURABLE</v>
          </cell>
        </row>
        <row r="1167">
          <cell r="A1167">
            <v>1166</v>
          </cell>
          <cell r="B1167" t="str">
            <v>Sapranthus</v>
          </cell>
          <cell r="C1167" t="str">
            <v>viridiflorus</v>
          </cell>
          <cell r="D1167" t="str">
            <v>Sapranthus viridiflorus</v>
          </cell>
          <cell r="E1167" t="str">
            <v>G. E. Schatz</v>
          </cell>
          <cell r="F1167" t="str">
            <v>ANNONACEAE</v>
          </cell>
          <cell r="H1167" t="str">
            <v>HELIOFITO DURABLE</v>
          </cell>
        </row>
        <row r="1168">
          <cell r="A1168">
            <v>1167</v>
          </cell>
          <cell r="B1168" t="str">
            <v>Sarcaulus</v>
          </cell>
          <cell r="C1168" t="str">
            <v>brasiliensis</v>
          </cell>
          <cell r="D1168" t="str">
            <v>Sarcaulus brasiliensis</v>
          </cell>
          <cell r="E1168" t="str">
            <v>(A. DC.) Eyma</v>
          </cell>
          <cell r="F1168" t="str">
            <v>SAPOTACEAE</v>
          </cell>
          <cell r="H1168" t="str">
            <v>ESCIOFITO</v>
          </cell>
        </row>
        <row r="1169">
          <cell r="A1169">
            <v>1168</v>
          </cell>
          <cell r="B1169" t="str">
            <v>Satyria</v>
          </cell>
          <cell r="C1169" t="str">
            <v>panurensis</v>
          </cell>
          <cell r="D1169" t="str">
            <v>Satyria panurensis</v>
          </cell>
          <cell r="E1169" t="str">
            <v>(Benth.) Benth. &amp; Hook.</v>
          </cell>
          <cell r="F1169" t="str">
            <v>ERICACEAE</v>
          </cell>
          <cell r="H1169" t="str">
            <v>INDETERMINADO</v>
          </cell>
        </row>
        <row r="1170">
          <cell r="A1170">
            <v>1169</v>
          </cell>
          <cell r="B1170" t="str">
            <v>Saurauia</v>
          </cell>
          <cell r="C1170" t="str">
            <v>sp</v>
          </cell>
          <cell r="D1170" t="str">
            <v>Saurauia sp</v>
          </cell>
          <cell r="F1170" t="str">
            <v>ACTINIDIACEAE</v>
          </cell>
          <cell r="G1170" t="str">
            <v>Moquillo</v>
          </cell>
          <cell r="H1170" t="str">
            <v>INDETERMINADO</v>
          </cell>
        </row>
        <row r="1171">
          <cell r="A1171">
            <v>1170</v>
          </cell>
          <cell r="B1171" t="str">
            <v>Saurauia</v>
          </cell>
          <cell r="C1171" t="str">
            <v>yasicae</v>
          </cell>
          <cell r="D1171" t="str">
            <v>Saurauia yasicae</v>
          </cell>
          <cell r="E1171" t="str">
            <v>Loes.</v>
          </cell>
          <cell r="F1171" t="str">
            <v>ACTINIDIACEAE</v>
          </cell>
          <cell r="H1171" t="str">
            <v>INDETERMINADO</v>
          </cell>
        </row>
        <row r="1172">
          <cell r="A1172">
            <v>1171</v>
          </cell>
          <cell r="B1172" t="str">
            <v>Schefflera</v>
          </cell>
          <cell r="C1172" t="str">
            <v>rodriguesiana</v>
          </cell>
          <cell r="D1172" t="str">
            <v>Schefflera rodriguesiana</v>
          </cell>
          <cell r="E1172" t="str">
            <v>Frodin ex M. J. Cannon &amp; Cannon</v>
          </cell>
          <cell r="F1172" t="str">
            <v>ARALIACEAE</v>
          </cell>
          <cell r="G1172" t="str">
            <v>Papayillo</v>
          </cell>
          <cell r="H1172" t="str">
            <v>HELIOFITO DURABLE</v>
          </cell>
        </row>
        <row r="1173">
          <cell r="A1173">
            <v>1172</v>
          </cell>
          <cell r="B1173" t="str">
            <v>Schefflera</v>
          </cell>
          <cell r="C1173" t="str">
            <v>morototoni</v>
          </cell>
          <cell r="D1173" t="str">
            <v>Schefflera morototoni</v>
          </cell>
          <cell r="E1173" t="str">
            <v>(Aubl.) Maguire, Steyerm. &amp; Frodin</v>
          </cell>
          <cell r="F1173" t="str">
            <v>ARALIACEAE</v>
          </cell>
          <cell r="G1173" t="str">
            <v>Cola de pava-Fosforillo-Fruta de pava-Guarumo-Guarumo 
de montaña-Guarumón-Mano de león-Panamá-Papayillo-Papelillo-Pava-Pavillo-Pavo-Pavo macho-Probado</v>
          </cell>
          <cell r="H1173" t="str">
            <v>HELIOFITO DURABLE</v>
          </cell>
        </row>
        <row r="1174">
          <cell r="A1174">
            <v>1173</v>
          </cell>
          <cell r="B1174" t="str">
            <v>Schefflera</v>
          </cell>
          <cell r="C1174" t="str">
            <v>sp</v>
          </cell>
          <cell r="D1174" t="str">
            <v>Schefflera sp</v>
          </cell>
          <cell r="F1174" t="str">
            <v>ARALIACEAE</v>
          </cell>
          <cell r="H1174" t="str">
            <v>HELIOFITO DURABLE</v>
          </cell>
        </row>
        <row r="1175">
          <cell r="A1175">
            <v>1174</v>
          </cell>
          <cell r="B1175" t="str">
            <v>Schlegelia</v>
          </cell>
          <cell r="C1175" t="str">
            <v>sp</v>
          </cell>
          <cell r="D1175" t="str">
            <v>Schlegelia sp</v>
          </cell>
          <cell r="F1175" t="str">
            <v>SCROPHULARIACEAE</v>
          </cell>
          <cell r="H1175" t="str">
            <v>INDETERMINADO</v>
          </cell>
        </row>
        <row r="1176">
          <cell r="A1176">
            <v>1175</v>
          </cell>
          <cell r="B1176" t="str">
            <v>Schoepfia</v>
          </cell>
          <cell r="C1176" t="str">
            <v>sp</v>
          </cell>
          <cell r="D1176" t="str">
            <v>Schoepfia sp</v>
          </cell>
          <cell r="F1176" t="str">
            <v>OLACACEAE</v>
          </cell>
          <cell r="H1176" t="str">
            <v>INDETERMINADO</v>
          </cell>
        </row>
        <row r="1177">
          <cell r="A1177">
            <v>1176</v>
          </cell>
          <cell r="B1177" t="str">
            <v>Schizolobium</v>
          </cell>
          <cell r="C1177" t="str">
            <v>parahyba</v>
          </cell>
          <cell r="D1177" t="str">
            <v>Schizolobium parahyba</v>
          </cell>
          <cell r="E1177" t="str">
            <v>(Vell.) S. F. Blake</v>
          </cell>
          <cell r="F1177" t="str">
            <v>FABACEAE/CAES.</v>
          </cell>
          <cell r="G1177" t="str">
            <v>Gallinazo-Caña fístula-Cañafistol-Gallinazo-
Gallinazo del Pacífico-Gavilán-Zorra</v>
          </cell>
          <cell r="H1177" t="str">
            <v>INDETERMINADO</v>
          </cell>
        </row>
        <row r="1178">
          <cell r="A1178">
            <v>1177</v>
          </cell>
          <cell r="B1178" t="str">
            <v>Schoepfia</v>
          </cell>
          <cell r="C1178" t="str">
            <v>schreberi</v>
          </cell>
          <cell r="D1178" t="str">
            <v>Schoepfia schreberi</v>
          </cell>
          <cell r="F1178" t="str">
            <v>OLACACEAE</v>
          </cell>
          <cell r="H1178" t="str">
            <v>INDETERMINADO</v>
          </cell>
        </row>
        <row r="1179">
          <cell r="A1179">
            <v>1178</v>
          </cell>
          <cell r="B1179" t="str">
            <v>Sclerolobium</v>
          </cell>
          <cell r="C1179" t="str">
            <v>costaricense</v>
          </cell>
          <cell r="D1179" t="str">
            <v>Sclerolobium costaricense</v>
          </cell>
          <cell r="E1179" t="str">
            <v>N. Zamora &amp; Poveda</v>
          </cell>
          <cell r="F1179" t="str">
            <v>FABACEAE/CAES.</v>
          </cell>
          <cell r="G1179" t="str">
            <v>Tostado</v>
          </cell>
          <cell r="H1179" t="str">
            <v>HELIOFITO DURABLE</v>
          </cell>
        </row>
        <row r="1180">
          <cell r="A1180">
            <v>1179</v>
          </cell>
          <cell r="B1180" t="str">
            <v>Securidaca</v>
          </cell>
          <cell r="C1180" t="str">
            <v>diversifolia</v>
          </cell>
          <cell r="D1180" t="str">
            <v>Securidaca diversifolia</v>
          </cell>
          <cell r="E1180" t="str">
            <v>Pol.</v>
          </cell>
          <cell r="F1180" t="str">
            <v>POLYGALACEAE</v>
          </cell>
          <cell r="H1180" t="str">
            <v>INDETERMINADO</v>
          </cell>
        </row>
        <row r="1181">
          <cell r="A1181">
            <v>1180</v>
          </cell>
          <cell r="B1181" t="str">
            <v>Senna</v>
          </cell>
          <cell r="C1181" t="str">
            <v>papillosa</v>
          </cell>
          <cell r="D1181" t="str">
            <v>Senna papillosa</v>
          </cell>
          <cell r="E1181" t="str">
            <v>(Britton &amp; Rose) H. S. Irwin &amp; Barneby</v>
          </cell>
          <cell r="F1181" t="str">
            <v>FABACEAE/CAES.</v>
          </cell>
          <cell r="G1181" t="str">
            <v>Candelillo-Caraito-Vainillo</v>
          </cell>
          <cell r="H1181" t="str">
            <v>INDETERMINADO</v>
          </cell>
        </row>
        <row r="1182">
          <cell r="A1182">
            <v>1181</v>
          </cell>
          <cell r="B1182" t="str">
            <v>Senna</v>
          </cell>
          <cell r="C1182" t="str">
            <v>spectabilis</v>
          </cell>
          <cell r="D1182" t="str">
            <v>Senna spectabilis</v>
          </cell>
          <cell r="E1182" t="str">
            <v>(DC.) H. S. Irwin &amp; Barneby</v>
          </cell>
          <cell r="F1182" t="str">
            <v>FABACEAE/CAES.</v>
          </cell>
          <cell r="H1182" t="str">
            <v>INDETERMINADO</v>
          </cell>
        </row>
        <row r="1183">
          <cell r="A1183">
            <v>1182</v>
          </cell>
          <cell r="B1183" t="str">
            <v>Serjania</v>
          </cell>
          <cell r="C1183" t="str">
            <v>aff. atrolineata</v>
          </cell>
          <cell r="D1183" t="str">
            <v>Serjania aff. atrolineata</v>
          </cell>
          <cell r="E1183" t="str">
            <v>Sauvalle &amp; C. Wright</v>
          </cell>
          <cell r="F1183" t="str">
            <v>SAPINDACEAE</v>
          </cell>
          <cell r="H1183" t="str">
            <v>INDETERMINADO</v>
          </cell>
        </row>
        <row r="1184">
          <cell r="A1184">
            <v>1183</v>
          </cell>
          <cell r="B1184" t="str">
            <v>Serjania</v>
          </cell>
          <cell r="C1184" t="str">
            <v>decapleuria</v>
          </cell>
          <cell r="D1184" t="str">
            <v>Serjania decapleuria</v>
          </cell>
          <cell r="E1184" t="str">
            <v>Croat</v>
          </cell>
          <cell r="F1184" t="str">
            <v>SAPINDACEAE</v>
          </cell>
          <cell r="H1184" t="str">
            <v>INDETERMINADO</v>
          </cell>
        </row>
        <row r="1185">
          <cell r="A1185">
            <v>1184</v>
          </cell>
          <cell r="B1185" t="str">
            <v>Serjania</v>
          </cell>
          <cell r="C1185" t="str">
            <v>grandis</v>
          </cell>
          <cell r="D1185" t="str">
            <v>Serjania grandis</v>
          </cell>
          <cell r="E1185" t="str">
            <v>Seem.</v>
          </cell>
          <cell r="F1185" t="str">
            <v>SAPINDACEAE</v>
          </cell>
          <cell r="H1185" t="str">
            <v>INDETERMINADO</v>
          </cell>
        </row>
        <row r="1186">
          <cell r="A1186">
            <v>1185</v>
          </cell>
          <cell r="B1186" t="str">
            <v>Serjania</v>
          </cell>
          <cell r="C1186" t="str">
            <v>macrocarpa</v>
          </cell>
          <cell r="D1186" t="str">
            <v>Serjania macrocarpa</v>
          </cell>
          <cell r="E1186" t="str">
            <v>Standl. &amp; Steyerm.</v>
          </cell>
          <cell r="F1186" t="str">
            <v>SAPINDACEAE</v>
          </cell>
          <cell r="H1186" t="str">
            <v>INDETERMINADO</v>
          </cell>
        </row>
        <row r="1187">
          <cell r="A1187">
            <v>1186</v>
          </cell>
          <cell r="B1187" t="str">
            <v>Serjania</v>
          </cell>
          <cell r="C1187" t="str">
            <v>mexicana</v>
          </cell>
          <cell r="D1187" t="str">
            <v>Serjania mexicana</v>
          </cell>
          <cell r="E1187" t="str">
            <v>(L.) Willd.</v>
          </cell>
          <cell r="F1187" t="str">
            <v>SAPINDACEAE</v>
          </cell>
          <cell r="H1187" t="str">
            <v>INDETERMINADO</v>
          </cell>
        </row>
        <row r="1188">
          <cell r="A1188">
            <v>1187</v>
          </cell>
          <cell r="B1188" t="str">
            <v>Sideroxylon</v>
          </cell>
          <cell r="C1188" t="str">
            <v>capiri</v>
          </cell>
          <cell r="D1188" t="str">
            <v>Sideroxylon capiri</v>
          </cell>
          <cell r="F1188" t="str">
            <v>SAPOTACEAE</v>
          </cell>
          <cell r="G1188" t="str">
            <v>Caracolillo-Danto-Danto amarillo-Dri-Níspero 
de monte-Tempisque</v>
          </cell>
          <cell r="H1188" t="str">
            <v>INDETERMINADO</v>
          </cell>
        </row>
        <row r="1189">
          <cell r="A1189">
            <v>1188</v>
          </cell>
          <cell r="B1189" t="str">
            <v>Sideroxylon</v>
          </cell>
          <cell r="C1189" t="str">
            <v>contrerasii</v>
          </cell>
          <cell r="D1189" t="str">
            <v>Sideroxylon contrerasii</v>
          </cell>
          <cell r="E1189" t="str">
            <v>(Lundell) T. D. Penn.</v>
          </cell>
          <cell r="F1189" t="str">
            <v>SAPOTACEAE</v>
          </cell>
          <cell r="H1189" t="str">
            <v>ESCIOFITO</v>
          </cell>
        </row>
        <row r="1190">
          <cell r="A1190">
            <v>1189</v>
          </cell>
          <cell r="B1190" t="str">
            <v>Sideroxylon</v>
          </cell>
          <cell r="C1190" t="str">
            <v>sp</v>
          </cell>
          <cell r="D1190" t="str">
            <v>Sideroxylon sp</v>
          </cell>
          <cell r="F1190" t="str">
            <v>SAPOTACEAE</v>
          </cell>
          <cell r="G1190" t="str">
            <v>Espino</v>
          </cell>
          <cell r="H1190" t="str">
            <v>INDETERMINADO</v>
          </cell>
        </row>
        <row r="1191">
          <cell r="A1191">
            <v>1190</v>
          </cell>
          <cell r="B1191" t="str">
            <v>Simaba</v>
          </cell>
          <cell r="C1191" t="str">
            <v>polyphylla</v>
          </cell>
          <cell r="D1191" t="str">
            <v>Simaba polyphylla</v>
          </cell>
          <cell r="F1191" t="str">
            <v>SIMAROUBACEAE</v>
          </cell>
          <cell r="H1191" t="str">
            <v>INDETERMINADO</v>
          </cell>
        </row>
        <row r="1192">
          <cell r="A1192">
            <v>1191</v>
          </cell>
          <cell r="B1192" t="str">
            <v>Simarouba</v>
          </cell>
          <cell r="C1192" t="str">
            <v>amara</v>
          </cell>
          <cell r="D1192" t="str">
            <v>Simarouba amara</v>
          </cell>
          <cell r="E1192" t="str">
            <v>Aubl.</v>
          </cell>
          <cell r="F1192" t="str">
            <v>SIMAROUBACEAE</v>
          </cell>
          <cell r="G1192" t="str">
            <v>Aceituno-Aceituno negro</v>
          </cell>
          <cell r="H1192" t="str">
            <v>HELIOFITO DURABLE</v>
          </cell>
        </row>
        <row r="1193">
          <cell r="A1193">
            <v>1192</v>
          </cell>
          <cell r="B1193" t="str">
            <v>Simarouba</v>
          </cell>
          <cell r="C1193" t="str">
            <v>glauca</v>
          </cell>
          <cell r="D1193" t="str">
            <v>Simarouba glauca</v>
          </cell>
          <cell r="F1193" t="str">
            <v>SIMAROUBACEAE</v>
          </cell>
          <cell r="G1193" t="str">
            <v>Aceituno-Aceituno negro-Manteco-Negrito-Olivo-Zapatero</v>
          </cell>
          <cell r="H1193" t="str">
            <v>INDETERMINADO</v>
          </cell>
        </row>
        <row r="1194">
          <cell r="A1194">
            <v>1193</v>
          </cell>
          <cell r="B1194" t="str">
            <v>Simira</v>
          </cell>
          <cell r="C1194" t="str">
            <v>maxonii</v>
          </cell>
          <cell r="D1194" t="str">
            <v>Simira maxonii</v>
          </cell>
          <cell r="E1194" t="str">
            <v>(Standl.) Steyerm.</v>
          </cell>
          <cell r="F1194" t="str">
            <v>RUBIACEAE</v>
          </cell>
          <cell r="G1194" t="str">
            <v>Guaitil colorado-Guaitil-Inkwood-Jagua colorado
-Jagua de montaña-Siguatil-Yiguaitil</v>
          </cell>
          <cell r="H1194" t="str">
            <v>HELIOFITO DURABLE</v>
          </cell>
        </row>
        <row r="1195">
          <cell r="A1195">
            <v>1194</v>
          </cell>
          <cell r="B1195" t="str">
            <v>Siparuna</v>
          </cell>
          <cell r="C1195" t="str">
            <v>andina</v>
          </cell>
          <cell r="D1195" t="str">
            <v>Siparuna andina</v>
          </cell>
          <cell r="E1195" t="str">
            <v>(Tul.) A. DC.</v>
          </cell>
          <cell r="F1195" t="str">
            <v>MONIMIACEAE</v>
          </cell>
          <cell r="H1195" t="str">
            <v>INDETERMINADO</v>
          </cell>
        </row>
        <row r="1196">
          <cell r="A1196">
            <v>1195</v>
          </cell>
          <cell r="B1196" t="str">
            <v>Siparuna</v>
          </cell>
          <cell r="C1196" t="str">
            <v>cuspidata</v>
          </cell>
          <cell r="D1196" t="str">
            <v>Siparuna cuspidata</v>
          </cell>
          <cell r="E1196" t="str">
            <v>(Tul.) A. DC.</v>
          </cell>
          <cell r="F1196" t="str">
            <v>MONIMIACEAE</v>
          </cell>
          <cell r="H1196" t="str">
            <v>HELIOFITO DURABLE</v>
          </cell>
        </row>
        <row r="1197">
          <cell r="A1197">
            <v>1196</v>
          </cell>
          <cell r="B1197" t="str">
            <v>Siparuna</v>
          </cell>
          <cell r="C1197" t="str">
            <v>guianensis</v>
          </cell>
          <cell r="D1197" t="str">
            <v>Siparuna guianensis</v>
          </cell>
          <cell r="E1197" t="str">
            <v>Aubl.</v>
          </cell>
          <cell r="F1197" t="str">
            <v>MONIMIACEAE</v>
          </cell>
          <cell r="H1197" t="str">
            <v>HELIOFITO DURABLE</v>
          </cell>
        </row>
        <row r="1198">
          <cell r="A1198">
            <v>1197</v>
          </cell>
          <cell r="B1198" t="str">
            <v>Siparuna</v>
          </cell>
          <cell r="C1198" t="str">
            <v>pauciflora</v>
          </cell>
          <cell r="D1198" t="str">
            <v>Siparuna pauciflora</v>
          </cell>
          <cell r="E1198" t="str">
            <v>(Beurl.) A. DC.</v>
          </cell>
          <cell r="F1198" t="str">
            <v>MONIMIACEAE</v>
          </cell>
          <cell r="H1198" t="str">
            <v>INDETERMINADO</v>
          </cell>
        </row>
        <row r="1199">
          <cell r="A1199">
            <v>1198</v>
          </cell>
          <cell r="B1199" t="str">
            <v>Siparuna</v>
          </cell>
          <cell r="C1199" t="str">
            <v>sp</v>
          </cell>
          <cell r="D1199" t="str">
            <v>Siparuna sp</v>
          </cell>
          <cell r="F1199" t="str">
            <v>MONIMIACEAE</v>
          </cell>
          <cell r="H1199" t="str">
            <v>HELIOFITO DURABLE</v>
          </cell>
        </row>
        <row r="1200">
          <cell r="A1200">
            <v>1199</v>
          </cell>
          <cell r="B1200" t="str">
            <v>Siparuna</v>
          </cell>
          <cell r="C1200" t="str">
            <v>tonduziana</v>
          </cell>
          <cell r="D1200" t="str">
            <v>Siparuna tonduziana</v>
          </cell>
          <cell r="E1200" t="str">
            <v>Perkins</v>
          </cell>
          <cell r="F1200" t="str">
            <v>MONIMIACEAE</v>
          </cell>
          <cell r="H1200" t="str">
            <v>INDETERMINADO</v>
          </cell>
        </row>
        <row r="1201">
          <cell r="A1201">
            <v>1200</v>
          </cell>
          <cell r="B1201" t="str">
            <v>Sloanea</v>
          </cell>
          <cell r="C1201" t="str">
            <v>brachytepala</v>
          </cell>
          <cell r="D1201" t="str">
            <v>Sloanea brachytepala</v>
          </cell>
          <cell r="F1201" t="str">
            <v>ELAEOCARPACEAE</v>
          </cell>
          <cell r="H1201" t="str">
            <v>INDETERMINADO</v>
          </cell>
        </row>
        <row r="1202">
          <cell r="A1202">
            <v>1201</v>
          </cell>
          <cell r="B1202" t="str">
            <v>Sloanea</v>
          </cell>
          <cell r="C1202" t="str">
            <v>faginea</v>
          </cell>
          <cell r="D1202" t="str">
            <v>Sloanea faginea</v>
          </cell>
          <cell r="E1202" t="str">
            <v>Standl.</v>
          </cell>
          <cell r="F1202" t="str">
            <v>ELAEOCARPACEAE</v>
          </cell>
          <cell r="G1202" t="str">
            <v>Paleta-Abrojo-Peine de mico-Terciopelo</v>
          </cell>
          <cell r="H1202" t="str">
            <v>HELIOFITO DURABLE</v>
          </cell>
        </row>
        <row r="1203">
          <cell r="A1203">
            <v>1202</v>
          </cell>
          <cell r="B1203" t="str">
            <v>Sloanea</v>
          </cell>
          <cell r="C1203" t="str">
            <v>geniculata</v>
          </cell>
          <cell r="D1203" t="str">
            <v>Sloanea geniculata</v>
          </cell>
          <cell r="E1203" t="str">
            <v>Damon A. Sm.</v>
          </cell>
          <cell r="F1203" t="str">
            <v>ELAEOCARPACEAE</v>
          </cell>
          <cell r="H1203" t="str">
            <v>HELIOFITO DURABLE</v>
          </cell>
        </row>
        <row r="1204">
          <cell r="A1204">
            <v>1203</v>
          </cell>
          <cell r="B1204" t="str">
            <v>Sloanea</v>
          </cell>
          <cell r="C1204" t="str">
            <v>guapilensis</v>
          </cell>
          <cell r="D1204" t="str">
            <v>Sloanea guapilensis</v>
          </cell>
          <cell r="F1204" t="str">
            <v>ELAEOCARPACEAE</v>
          </cell>
          <cell r="G1204" t="str">
            <v>Abrojo-Gambón-Zopilote</v>
          </cell>
          <cell r="H1204" t="str">
            <v>INDETERMINADO</v>
          </cell>
        </row>
        <row r="1205">
          <cell r="A1205">
            <v>1204</v>
          </cell>
          <cell r="B1205" t="str">
            <v>Sloanea</v>
          </cell>
          <cell r="C1205" t="str">
            <v>guianensis</v>
          </cell>
          <cell r="D1205" t="str">
            <v>Sloanea guianensis</v>
          </cell>
          <cell r="E1205" t="str">
            <v>(Aubl.) Benth.</v>
          </cell>
          <cell r="F1205" t="str">
            <v>ELAEOCARPACEAE</v>
          </cell>
          <cell r="H1205" t="str">
            <v>HELIOFITO DURABLE</v>
          </cell>
        </row>
        <row r="1206">
          <cell r="A1206">
            <v>1205</v>
          </cell>
          <cell r="B1206" t="str">
            <v>Sloanea</v>
          </cell>
          <cell r="C1206" t="str">
            <v>laevigata</v>
          </cell>
          <cell r="D1206" t="str">
            <v>Sloanea laevigata</v>
          </cell>
          <cell r="E1206" t="str">
            <v>Damon A. Sm.</v>
          </cell>
          <cell r="F1206" t="str">
            <v>ELAEOCARPACEAE</v>
          </cell>
          <cell r="H1206" t="str">
            <v>INDETERMINADO</v>
          </cell>
        </row>
        <row r="1207">
          <cell r="A1207">
            <v>1206</v>
          </cell>
          <cell r="B1207" t="str">
            <v>Sloanea</v>
          </cell>
          <cell r="C1207" t="str">
            <v>latifolia</v>
          </cell>
          <cell r="D1207" t="str">
            <v>Sloanea latifolia</v>
          </cell>
          <cell r="E1207" t="str">
            <v>(Rich.) k. Schum</v>
          </cell>
          <cell r="F1207" t="str">
            <v>ELAEOCARPACEAE</v>
          </cell>
          <cell r="G1207" t="str">
            <v>Paleta-Terciopelo</v>
          </cell>
          <cell r="H1207" t="str">
            <v>HELIOFITO DURABLE</v>
          </cell>
        </row>
        <row r="1208">
          <cell r="A1208">
            <v>1207</v>
          </cell>
          <cell r="B1208" t="str">
            <v>Sloanea</v>
          </cell>
          <cell r="C1208" t="str">
            <v>laurifolia</v>
          </cell>
          <cell r="D1208" t="str">
            <v>Sloanea laurifolia</v>
          </cell>
          <cell r="E1208" t="str">
            <v>(Benth.) Benth.</v>
          </cell>
          <cell r="F1208" t="str">
            <v>ELAEOCARPACEAE</v>
          </cell>
          <cell r="G1208" t="str">
            <v>Abrojo-Güellaperro</v>
          </cell>
          <cell r="H1208" t="str">
            <v>HELIOFITO DURABLE</v>
          </cell>
        </row>
        <row r="1209">
          <cell r="A1209">
            <v>1208</v>
          </cell>
          <cell r="B1209" t="str">
            <v>Sloanea</v>
          </cell>
          <cell r="C1209" t="str">
            <v>ligulata</v>
          </cell>
          <cell r="D1209" t="str">
            <v>Sloanea ligulata</v>
          </cell>
          <cell r="F1209" t="str">
            <v>ELAEOCARPACEAE</v>
          </cell>
          <cell r="H1209" t="str">
            <v>INDETERMINADO</v>
          </cell>
        </row>
        <row r="1210">
          <cell r="A1210">
            <v>1209</v>
          </cell>
          <cell r="B1210" t="str">
            <v>Sloanea</v>
          </cell>
          <cell r="C1210" t="str">
            <v>longipes</v>
          </cell>
          <cell r="D1210" t="str">
            <v>Sloanea longipes</v>
          </cell>
          <cell r="E1210" t="str">
            <v>Ducke</v>
          </cell>
          <cell r="F1210" t="str">
            <v>ELAEOCARPACEAE</v>
          </cell>
          <cell r="H1210" t="str">
            <v>INDETERMINADO</v>
          </cell>
        </row>
        <row r="1211">
          <cell r="A1211">
            <v>1210</v>
          </cell>
          <cell r="B1211" t="str">
            <v>Sloanea</v>
          </cell>
          <cell r="C1211" t="str">
            <v>marcescens</v>
          </cell>
          <cell r="D1211" t="str">
            <v>Sloanea marcescens</v>
          </cell>
          <cell r="E1211" t="str">
            <v>Damon A. Sm.</v>
          </cell>
          <cell r="F1211" t="str">
            <v>ELAEOCARPACEAE</v>
          </cell>
          <cell r="H1211" t="str">
            <v>INDETERMINADO</v>
          </cell>
        </row>
        <row r="1212">
          <cell r="A1212">
            <v>1211</v>
          </cell>
          <cell r="B1212" t="str">
            <v>Sloanea</v>
          </cell>
          <cell r="C1212" t="str">
            <v>medusula</v>
          </cell>
          <cell r="D1212" t="str">
            <v>Sloanea medusula</v>
          </cell>
          <cell r="E1212" t="str">
            <v>K. Schum. &amp; Pittier</v>
          </cell>
          <cell r="F1212" t="str">
            <v>ELAEOCARPACEAE</v>
          </cell>
          <cell r="G1212" t="str">
            <v>Terciopelo-Abrojo-Güellaperro-Mano de león</v>
          </cell>
          <cell r="H1212" t="str">
            <v>HELIOFITO DURABLE</v>
          </cell>
        </row>
        <row r="1213">
          <cell r="A1213">
            <v>1212</v>
          </cell>
          <cell r="B1213" t="str">
            <v>Sloanea</v>
          </cell>
          <cell r="C1213" t="str">
            <v>meianthera</v>
          </cell>
          <cell r="D1213" t="str">
            <v>Sloanea meianthera</v>
          </cell>
          <cell r="E1213" t="str">
            <v>Donn. Sm.</v>
          </cell>
          <cell r="F1213" t="str">
            <v>ELAEOCARPACEAE</v>
          </cell>
          <cell r="H1213" t="str">
            <v>HELIOFITO DURABLE</v>
          </cell>
        </row>
        <row r="1214">
          <cell r="A1214">
            <v>1213</v>
          </cell>
          <cell r="B1214" t="str">
            <v>Sloanea</v>
          </cell>
          <cell r="C1214" t="str">
            <v>obtusifolia</v>
          </cell>
          <cell r="D1214" t="str">
            <v>Sloanea obtusifolia</v>
          </cell>
          <cell r="E1214" t="str">
            <v>(Moric.) K. Schum.</v>
          </cell>
          <cell r="F1214" t="str">
            <v>ELAEOCARPACEAE</v>
          </cell>
          <cell r="H1214" t="str">
            <v>INDETERMINADO</v>
          </cell>
        </row>
        <row r="1215">
          <cell r="A1215">
            <v>1214</v>
          </cell>
          <cell r="B1215" t="str">
            <v>Sloanea</v>
          </cell>
          <cell r="C1215" t="str">
            <v>picapica</v>
          </cell>
          <cell r="D1215" t="str">
            <v>Sloanea picapica</v>
          </cell>
          <cell r="F1215" t="str">
            <v>ELAEOCARPACEAE</v>
          </cell>
          <cell r="G1215" t="str">
            <v>Abrojo-Pica pica-Zopilote</v>
          </cell>
          <cell r="H1215" t="str">
            <v>INDETERMINADO</v>
          </cell>
        </row>
        <row r="1216">
          <cell r="A1216">
            <v>1215</v>
          </cell>
          <cell r="B1216" t="str">
            <v>Sloanea</v>
          </cell>
          <cell r="C1216" t="str">
            <v>pilosa</v>
          </cell>
          <cell r="D1216" t="str">
            <v>Sloanea pilosa</v>
          </cell>
          <cell r="F1216" t="str">
            <v>ELAEOCARPACEAE</v>
          </cell>
          <cell r="H1216" t="str">
            <v>INDETERMINADO</v>
          </cell>
        </row>
        <row r="1217">
          <cell r="A1217">
            <v>1216</v>
          </cell>
          <cell r="B1217" t="str">
            <v>Sloanea</v>
          </cell>
          <cell r="C1217" t="str">
            <v>sp</v>
          </cell>
          <cell r="D1217" t="str">
            <v>Sloanea sp</v>
          </cell>
          <cell r="F1217" t="str">
            <v>ELAEOCARPACEAE</v>
          </cell>
          <cell r="G1217" t="str">
            <v>Alma negra</v>
          </cell>
          <cell r="H1217" t="str">
            <v>HELIOFITO DURABLE</v>
          </cell>
        </row>
        <row r="1218">
          <cell r="A1218">
            <v>1217</v>
          </cell>
          <cell r="B1218" t="str">
            <v>Sloanea</v>
          </cell>
          <cell r="C1218" t="str">
            <v>sulcata</v>
          </cell>
          <cell r="D1218" t="str">
            <v>Sloanea sulcata</v>
          </cell>
          <cell r="E1218" t="str">
            <v>Damon A. Sm.</v>
          </cell>
          <cell r="F1218" t="str">
            <v>ELAEOCARPACEAE</v>
          </cell>
          <cell r="G1218" t="str">
            <v>Abrojo</v>
          </cell>
          <cell r="H1218" t="str">
            <v>INDETERMINADO</v>
          </cell>
        </row>
        <row r="1219">
          <cell r="A1219">
            <v>1218</v>
          </cell>
          <cell r="B1219" t="str">
            <v>Sloanea</v>
          </cell>
          <cell r="C1219" t="str">
            <v>terniflora</v>
          </cell>
          <cell r="D1219" t="str">
            <v>Sloanea terniflora</v>
          </cell>
          <cell r="F1219" t="str">
            <v>ELAEOCARPACEAE</v>
          </cell>
          <cell r="G1219" t="str">
            <v>Picapica-Terciopelo</v>
          </cell>
          <cell r="H1219" t="str">
            <v>INDETERMINADO</v>
          </cell>
        </row>
        <row r="1220">
          <cell r="A1220">
            <v>1219</v>
          </cell>
          <cell r="B1220" t="str">
            <v>Sloanea</v>
          </cell>
          <cell r="C1220" t="str">
            <v>tuerckheimii</v>
          </cell>
          <cell r="D1220" t="str">
            <v>Sloanea tuerckheimii</v>
          </cell>
          <cell r="E1220" t="str">
            <v>Donn. Sm.</v>
          </cell>
          <cell r="F1220" t="str">
            <v>ELAEOCARPACEAE</v>
          </cell>
          <cell r="G1220" t="str">
            <v>Terciopelo</v>
          </cell>
          <cell r="H1220" t="str">
            <v>INDETERMINADO</v>
          </cell>
        </row>
        <row r="1221">
          <cell r="A1221">
            <v>1220</v>
          </cell>
          <cell r="B1221" t="str">
            <v>Socratea</v>
          </cell>
          <cell r="C1221" t="str">
            <v>exorrhiza</v>
          </cell>
          <cell r="D1221" t="str">
            <v>Socratea exorrhiza</v>
          </cell>
          <cell r="E1221" t="str">
            <v>(Mart.) H. Wendl.</v>
          </cell>
          <cell r="F1221" t="str">
            <v>ARECACEAE</v>
          </cell>
          <cell r="G1221" t="str">
            <v>Palmito amargo-Chonta-Chonta Patona-Huk-Jála-Kúk
-Maquenque-Palmilera-Palmito-Stiftpalm</v>
          </cell>
          <cell r="H1221" t="str">
            <v>ESCIOFITO</v>
          </cell>
        </row>
        <row r="1222">
          <cell r="A1222">
            <v>1221</v>
          </cell>
          <cell r="B1222" t="str">
            <v>Solanum</v>
          </cell>
          <cell r="C1222" t="str">
            <v>aturense</v>
          </cell>
          <cell r="D1222" t="str">
            <v>Solanum aturense</v>
          </cell>
          <cell r="E1222" t="str">
            <v>Dunal</v>
          </cell>
          <cell r="F1222" t="str">
            <v>SOLANACEAE</v>
          </cell>
          <cell r="H1222" t="str">
            <v>INDETERMINADO</v>
          </cell>
        </row>
        <row r="1223">
          <cell r="A1223">
            <v>1222</v>
          </cell>
          <cell r="B1223" t="str">
            <v>Solanum</v>
          </cell>
          <cell r="C1223" t="str">
            <v>rovirosanum</v>
          </cell>
          <cell r="D1223" t="str">
            <v>Solanum rovirosanum</v>
          </cell>
          <cell r="E1223" t="str">
            <v>Donn. Sm.</v>
          </cell>
          <cell r="F1223" t="str">
            <v>SOLANACEAE</v>
          </cell>
          <cell r="H1223" t="str">
            <v>PIONERA</v>
          </cell>
        </row>
        <row r="1224">
          <cell r="A1224">
            <v>1223</v>
          </cell>
          <cell r="B1224" t="str">
            <v>Solanum</v>
          </cell>
          <cell r="C1224" t="str">
            <v>rugosum</v>
          </cell>
          <cell r="D1224" t="str">
            <v>Solanum rugosum</v>
          </cell>
          <cell r="E1224" t="str">
            <v>Dunal</v>
          </cell>
          <cell r="F1224" t="str">
            <v>SOLANACEAE</v>
          </cell>
          <cell r="H1224" t="str">
            <v>INDETERMINADO</v>
          </cell>
        </row>
        <row r="1225">
          <cell r="A1225">
            <v>1224</v>
          </cell>
          <cell r="B1225" t="str">
            <v>Solanum</v>
          </cell>
          <cell r="C1225" t="str">
            <v>schlechtendalianum</v>
          </cell>
          <cell r="D1225" t="str">
            <v>Solanum schlechtendalianum</v>
          </cell>
          <cell r="E1225" t="str">
            <v>Walp.</v>
          </cell>
          <cell r="F1225" t="str">
            <v>SOLANACEAE</v>
          </cell>
          <cell r="H1225" t="str">
            <v>PIONERA</v>
          </cell>
        </row>
        <row r="1226">
          <cell r="A1226">
            <v>1225</v>
          </cell>
          <cell r="B1226" t="str">
            <v>Solanum</v>
          </cell>
          <cell r="C1226" t="str">
            <v>siparunoides</v>
          </cell>
          <cell r="D1226" t="str">
            <v>Solanum siparunoides</v>
          </cell>
          <cell r="E1226" t="str">
            <v>Ewan</v>
          </cell>
          <cell r="F1226" t="str">
            <v>SOLANACEAE</v>
          </cell>
          <cell r="H1226" t="str">
            <v>PIONERA</v>
          </cell>
        </row>
        <row r="1227">
          <cell r="A1227">
            <v>1226</v>
          </cell>
          <cell r="B1227" t="str">
            <v>Solanum</v>
          </cell>
          <cell r="C1227" t="str">
            <v>sp</v>
          </cell>
          <cell r="D1227" t="str">
            <v>Solanum sp</v>
          </cell>
          <cell r="F1227" t="str">
            <v>SOLANACEAE</v>
          </cell>
          <cell r="H1227" t="str">
            <v>INDETERMINADO</v>
          </cell>
        </row>
        <row r="1228">
          <cell r="A1228">
            <v>1227</v>
          </cell>
          <cell r="B1228" t="str">
            <v>Sorocea</v>
          </cell>
          <cell r="C1228" t="str">
            <v>affinis</v>
          </cell>
          <cell r="D1228" t="str">
            <v>Sorocea affinis</v>
          </cell>
          <cell r="E1228" t="str">
            <v>Hemsl.</v>
          </cell>
          <cell r="F1228" t="str">
            <v>MORACEAE</v>
          </cell>
          <cell r="H1228" t="str">
            <v>INDETERMINADO</v>
          </cell>
        </row>
        <row r="1229">
          <cell r="A1229">
            <v>1228</v>
          </cell>
          <cell r="B1229" t="str">
            <v>Sorocea</v>
          </cell>
          <cell r="C1229" t="str">
            <v>cufodontisii</v>
          </cell>
          <cell r="D1229" t="str">
            <v>Sorocea cufodontisii</v>
          </cell>
          <cell r="E1229" t="str">
            <v>W. C. Burger</v>
          </cell>
          <cell r="F1229" t="str">
            <v>MORACEAE</v>
          </cell>
          <cell r="H1229" t="str">
            <v>INDETERMINADO</v>
          </cell>
        </row>
        <row r="1230">
          <cell r="A1230">
            <v>1229</v>
          </cell>
          <cell r="B1230" t="str">
            <v>Sorocea</v>
          </cell>
          <cell r="C1230" t="str">
            <v>pubivena</v>
          </cell>
          <cell r="D1230" t="str">
            <v>Sorocea pubivena</v>
          </cell>
          <cell r="E1230" t="str">
            <v>Hemsl.</v>
          </cell>
          <cell r="F1230" t="str">
            <v>MORACEAE</v>
          </cell>
          <cell r="H1230" t="str">
            <v>HELIOFITO DURABLE</v>
          </cell>
        </row>
        <row r="1231">
          <cell r="A1231">
            <v>1230</v>
          </cell>
          <cell r="B1231" t="str">
            <v>Sorocea</v>
          </cell>
          <cell r="C1231" t="str">
            <v>trophoides</v>
          </cell>
          <cell r="D1231" t="str">
            <v>Sorocea trophoides</v>
          </cell>
          <cell r="E1231" t="str">
            <v>W. C. Burger</v>
          </cell>
          <cell r="F1231" t="str">
            <v>MORACEAE</v>
          </cell>
          <cell r="H1231" t="str">
            <v>HELIOFITO DURABLE</v>
          </cell>
        </row>
        <row r="1232">
          <cell r="A1232">
            <v>1231</v>
          </cell>
          <cell r="B1232" t="str">
            <v>Spachea</v>
          </cell>
          <cell r="C1232" t="str">
            <v>correae</v>
          </cell>
          <cell r="D1232" t="str">
            <v>Spachea correae</v>
          </cell>
          <cell r="E1232" t="str">
            <v>Cuatrec. &amp; Croat</v>
          </cell>
          <cell r="F1232" t="str">
            <v>MALPIGHIACEAE</v>
          </cell>
          <cell r="G1232" t="str">
            <v>Alcantarilla</v>
          </cell>
          <cell r="H1232" t="str">
            <v>HELIOFITO DURABLE</v>
          </cell>
        </row>
        <row r="1233">
          <cell r="A1233">
            <v>1232</v>
          </cell>
          <cell r="B1233" t="str">
            <v>Spondias</v>
          </cell>
          <cell r="C1233" t="str">
            <v>mombin</v>
          </cell>
          <cell r="D1233" t="str">
            <v>Spondias mombin</v>
          </cell>
          <cell r="E1233" t="str">
            <v>L.</v>
          </cell>
          <cell r="F1233" t="str">
            <v>ANACARDIACEAE</v>
          </cell>
          <cell r="G1233" t="str">
            <v>Jobo</v>
          </cell>
          <cell r="H1233" t="str">
            <v>HELIOFITO DURABLE</v>
          </cell>
        </row>
        <row r="1234">
          <cell r="A1234">
            <v>1233</v>
          </cell>
          <cell r="B1234" t="str">
            <v>Spondias</v>
          </cell>
          <cell r="C1234" t="str">
            <v>radlkoferi</v>
          </cell>
          <cell r="D1234" t="str">
            <v>Spondias radlkoferi</v>
          </cell>
          <cell r="E1234" t="str">
            <v>Donn. Sm.</v>
          </cell>
          <cell r="F1234" t="str">
            <v>ANACARDIACEAE</v>
          </cell>
          <cell r="H1234" t="str">
            <v>HELIOFITO DURABLE</v>
          </cell>
        </row>
        <row r="1235">
          <cell r="A1235">
            <v>1234</v>
          </cell>
          <cell r="B1235" t="str">
            <v>Stemmadenia</v>
          </cell>
          <cell r="C1235" t="str">
            <v>alfari</v>
          </cell>
          <cell r="D1235" t="str">
            <v>Stemmadenia alfari</v>
          </cell>
          <cell r="E1235" t="str">
            <v>(Donn. Sm.) Woodson</v>
          </cell>
          <cell r="F1235" t="str">
            <v>APOCYNACEAE</v>
          </cell>
          <cell r="H1235" t="str">
            <v>HELIOFITO DURABLE</v>
          </cell>
        </row>
        <row r="1236">
          <cell r="A1236">
            <v>1235</v>
          </cell>
          <cell r="B1236" t="str">
            <v>Stemmadenia</v>
          </cell>
          <cell r="C1236" t="str">
            <v>donnell-smithii</v>
          </cell>
          <cell r="D1236" t="str">
            <v>Stemmadenia donnell-smithii</v>
          </cell>
          <cell r="E1236" t="str">
            <v>(Rose) Woodson</v>
          </cell>
          <cell r="F1236" t="str">
            <v>APOCYNACEAE</v>
          </cell>
          <cell r="H1236" t="str">
            <v>HELIOFITO DURABLE</v>
          </cell>
        </row>
        <row r="1237">
          <cell r="A1237">
            <v>1236</v>
          </cell>
          <cell r="B1237" t="str">
            <v>Stemmadenia</v>
          </cell>
          <cell r="C1237" t="str">
            <v>robinsonii</v>
          </cell>
          <cell r="D1237" t="str">
            <v>Stemmadenia robinsonii</v>
          </cell>
          <cell r="E1237" t="str">
            <v>Woodson</v>
          </cell>
          <cell r="F1237" t="str">
            <v>APOCYNACEAE</v>
          </cell>
          <cell r="H1237" t="str">
            <v>HELIOFITO DURABLE</v>
          </cell>
        </row>
        <row r="1238">
          <cell r="A1238">
            <v>1237</v>
          </cell>
          <cell r="B1238" t="str">
            <v>Stenanona</v>
          </cell>
          <cell r="C1238" t="str">
            <v>costaricensis</v>
          </cell>
          <cell r="D1238" t="str">
            <v>Stenanona costaricensis</v>
          </cell>
          <cell r="F1238" t="str">
            <v>ANNONACEAE</v>
          </cell>
          <cell r="H1238" t="str">
            <v>INDETERMINADO</v>
          </cell>
        </row>
        <row r="1239">
          <cell r="A1239">
            <v>1238</v>
          </cell>
          <cell r="B1239" t="str">
            <v>Stephanopodium</v>
          </cell>
          <cell r="C1239" t="str">
            <v>costaricense</v>
          </cell>
          <cell r="D1239" t="str">
            <v>Stephanopodium costaricense</v>
          </cell>
          <cell r="E1239" t="str">
            <v>Prance</v>
          </cell>
          <cell r="F1239" t="str">
            <v>DICHAPETALACEAE</v>
          </cell>
          <cell r="G1239" t="str">
            <v>Caja</v>
          </cell>
          <cell r="H1239" t="str">
            <v>ESCIOFITO</v>
          </cell>
        </row>
        <row r="1240">
          <cell r="A1240">
            <v>1239</v>
          </cell>
          <cell r="B1240" t="str">
            <v>Sterculia</v>
          </cell>
          <cell r="C1240" t="str">
            <v>apetala</v>
          </cell>
          <cell r="D1240" t="str">
            <v>Sterculia apetala</v>
          </cell>
          <cell r="E1240" t="str">
            <v>(Jacq.) H. Karst.</v>
          </cell>
          <cell r="F1240" t="str">
            <v>STERCULIACEAE</v>
          </cell>
          <cell r="G1240" t="str">
            <v>Panama</v>
          </cell>
          <cell r="H1240" t="str">
            <v>HELIOFITO DURABLE</v>
          </cell>
        </row>
        <row r="1241">
          <cell r="A1241">
            <v>1240</v>
          </cell>
          <cell r="B1241" t="str">
            <v>Sterculia</v>
          </cell>
          <cell r="C1241" t="str">
            <v>costaricana</v>
          </cell>
          <cell r="D1241" t="str">
            <v>Sterculia costaricana</v>
          </cell>
          <cell r="E1241" t="str">
            <v>Pittier</v>
          </cell>
          <cell r="F1241" t="str">
            <v>STERCULIACEAE</v>
          </cell>
          <cell r="G1241" t="str">
            <v>Burío-Papa-Ratón papa</v>
          </cell>
          <cell r="H1241" t="str">
            <v>HELIOFITO DURABLE</v>
          </cell>
        </row>
        <row r="1242">
          <cell r="A1242">
            <v>1241</v>
          </cell>
          <cell r="B1242" t="str">
            <v>Sterculia</v>
          </cell>
          <cell r="C1242" t="str">
            <v>recordiana</v>
          </cell>
          <cell r="D1242" t="str">
            <v>Sterculia recordiana</v>
          </cell>
          <cell r="E1242" t="str">
            <v>Standl.</v>
          </cell>
          <cell r="F1242" t="str">
            <v>STERCULIACEAE</v>
          </cell>
          <cell r="G1242" t="str">
            <v>Papa-Panama-Yuco</v>
          </cell>
          <cell r="H1242" t="str">
            <v>HELIOFITO DURABLE</v>
          </cell>
        </row>
        <row r="1243">
          <cell r="A1243">
            <v>1242</v>
          </cell>
          <cell r="B1243" t="str">
            <v>Strychnos</v>
          </cell>
          <cell r="C1243" t="str">
            <v>peckii</v>
          </cell>
          <cell r="D1243" t="str">
            <v>Strychnos peckii</v>
          </cell>
          <cell r="E1243" t="str">
            <v>B. L. Rob.</v>
          </cell>
          <cell r="F1243" t="str">
            <v>LOGANIACEAE</v>
          </cell>
          <cell r="H1243" t="str">
            <v>INDETERMINADO</v>
          </cell>
        </row>
        <row r="1244">
          <cell r="A1244">
            <v>1243</v>
          </cell>
          <cell r="B1244" t="str">
            <v>Stryphnodendron</v>
          </cell>
          <cell r="C1244" t="str">
            <v>microstachyum</v>
          </cell>
          <cell r="D1244" t="str">
            <v>Stryphnodendron microstachyum</v>
          </cell>
          <cell r="E1244" t="str">
            <v>Poepp. &amp; Endl.</v>
          </cell>
          <cell r="F1244" t="str">
            <v>FABACEAE/MIM.</v>
          </cell>
          <cell r="G1244" t="str">
            <v>Vainillo-Cachá-Gallinazo-Targuá-Targuayugo
-Targuayugo amarillo-Vainilla</v>
          </cell>
          <cell r="H1244" t="str">
            <v>HELIOFITO DURABLE</v>
          </cell>
        </row>
        <row r="1245">
          <cell r="A1245">
            <v>1244</v>
          </cell>
          <cell r="B1245" t="str">
            <v>Styrax</v>
          </cell>
          <cell r="C1245" t="str">
            <v>argenteus</v>
          </cell>
          <cell r="D1245" t="str">
            <v>Styrax argenteus</v>
          </cell>
          <cell r="E1245" t="str">
            <v>C. Presl</v>
          </cell>
          <cell r="F1245" t="str">
            <v>STYRACACEAE</v>
          </cell>
          <cell r="H1245" t="str">
            <v>INDETERMINADO</v>
          </cell>
        </row>
        <row r="1246">
          <cell r="A1246">
            <v>1245</v>
          </cell>
          <cell r="B1246" t="str">
            <v>Swartzia</v>
          </cell>
          <cell r="C1246" t="str">
            <v>cubensis</v>
          </cell>
          <cell r="D1246" t="str">
            <v>Swartzia cubensis</v>
          </cell>
          <cell r="E1246" t="str">
            <v>(Britton &amp; P. Wilson) Standl.</v>
          </cell>
          <cell r="F1246" t="str">
            <v>FABACEAE/PAP.</v>
          </cell>
          <cell r="G1246" t="str">
            <v>Costilla de danto</v>
          </cell>
          <cell r="H1246" t="str">
            <v>HELIOFITO DURABLE</v>
          </cell>
        </row>
        <row r="1247">
          <cell r="A1247">
            <v>1246</v>
          </cell>
          <cell r="B1247" t="str">
            <v>Swartzia</v>
          </cell>
          <cell r="C1247" t="str">
            <v>maquenqueana</v>
          </cell>
          <cell r="D1247" t="str">
            <v>Swartzia maquenqueana</v>
          </cell>
          <cell r="E1247" t="str">
            <v>N. Zamora &amp; D. Solano</v>
          </cell>
          <cell r="F1247" t="str">
            <v>FABACEAE/PAP.</v>
          </cell>
          <cell r="H1247" t="str">
            <v>INDETERMINADO</v>
          </cell>
        </row>
        <row r="1248">
          <cell r="A1248">
            <v>1247</v>
          </cell>
          <cell r="B1248" t="str">
            <v>Swartzia</v>
          </cell>
          <cell r="C1248" t="str">
            <v>nicaraguensis</v>
          </cell>
          <cell r="D1248" t="str">
            <v>Swartzia nicaraguensis</v>
          </cell>
          <cell r="F1248" t="str">
            <v>FABACEAE/PAP.</v>
          </cell>
          <cell r="G1248" t="str">
            <v>Carboncillo-Costilla de danto-Frijolón-Melón-Moridero</v>
          </cell>
          <cell r="H1248" t="str">
            <v>INDETERMINADO</v>
          </cell>
        </row>
        <row r="1249">
          <cell r="A1249">
            <v>1248</v>
          </cell>
          <cell r="B1249" t="str">
            <v>Swartzia</v>
          </cell>
          <cell r="C1249" t="str">
            <v>ochnacea</v>
          </cell>
          <cell r="D1249" t="str">
            <v>Swartzia ochnacea</v>
          </cell>
          <cell r="E1249" t="str">
            <v>DC.</v>
          </cell>
          <cell r="F1249" t="str">
            <v>FABACEAE/PAP.</v>
          </cell>
          <cell r="G1249" t="str">
            <v>Cacho-Drago-Manicillo-Naranjito-Naranjo de monte</v>
          </cell>
          <cell r="H1249" t="str">
            <v>INDETERMINADO</v>
          </cell>
        </row>
        <row r="1250">
          <cell r="A1250">
            <v>1249</v>
          </cell>
          <cell r="B1250" t="str">
            <v>Swartzia</v>
          </cell>
          <cell r="C1250" t="str">
            <v>simplex</v>
          </cell>
          <cell r="D1250" t="str">
            <v>Swartzia simplex</v>
          </cell>
          <cell r="E1250" t="str">
            <v>(Sw.) Spreng.</v>
          </cell>
          <cell r="F1250" t="str">
            <v>FABACEAE/PAP.</v>
          </cell>
          <cell r="G1250" t="str">
            <v>Naranjito</v>
          </cell>
          <cell r="H1250" t="str">
            <v>HELIOFITO DURABLE</v>
          </cell>
        </row>
        <row r="1251">
          <cell r="A1251">
            <v>1250</v>
          </cell>
          <cell r="B1251" t="str">
            <v>Swartzia</v>
          </cell>
          <cell r="C1251" t="str">
            <v>sp</v>
          </cell>
          <cell r="D1251" t="str">
            <v>Swartzia sp</v>
          </cell>
          <cell r="F1251" t="str">
            <v>FABACEAE/PAP.</v>
          </cell>
          <cell r="H1251" t="str">
            <v>HELIOFITO DURABLE</v>
          </cell>
        </row>
        <row r="1252">
          <cell r="A1252">
            <v>1251</v>
          </cell>
          <cell r="B1252" t="str">
            <v>Swartzia</v>
          </cell>
          <cell r="C1252" t="str">
            <v>sumorum</v>
          </cell>
          <cell r="D1252" t="str">
            <v>Swartzia sumorum</v>
          </cell>
          <cell r="E1252" t="str">
            <v>A. R. Molina</v>
          </cell>
          <cell r="F1252" t="str">
            <v>FABACEAE/PAP.</v>
          </cell>
          <cell r="H1252" t="str">
            <v>HELIOFITO DURABLE</v>
          </cell>
        </row>
        <row r="1253">
          <cell r="A1253">
            <v>1252</v>
          </cell>
          <cell r="B1253" t="str">
            <v>Swietenia</v>
          </cell>
          <cell r="C1253" t="str">
            <v>macrophylla</v>
          </cell>
          <cell r="D1253" t="str">
            <v>Swietenia macrophylla</v>
          </cell>
          <cell r="F1253" t="str">
            <v>MELIACEAE</v>
          </cell>
          <cell r="G1253" t="str">
            <v>Caoba-Cahoa</v>
          </cell>
          <cell r="H1253" t="str">
            <v>INDETERMINADO</v>
          </cell>
        </row>
        <row r="1254">
          <cell r="A1254">
            <v>1253</v>
          </cell>
          <cell r="B1254" t="str">
            <v>Symphonia</v>
          </cell>
          <cell r="C1254" t="str">
            <v>gabonensis</v>
          </cell>
          <cell r="D1254" t="str">
            <v>Symphonia gabonensis</v>
          </cell>
          <cell r="F1254" t="str">
            <v>CLUSIACEAE</v>
          </cell>
          <cell r="G1254" t="str">
            <v>Cerillo-Ira amarillo</v>
          </cell>
          <cell r="H1254" t="str">
            <v>HELIOFITO DURABLE</v>
          </cell>
        </row>
        <row r="1255">
          <cell r="A1255">
            <v>1254</v>
          </cell>
          <cell r="B1255" t="str">
            <v>Symphonia</v>
          </cell>
          <cell r="C1255" t="str">
            <v>globulifera</v>
          </cell>
          <cell r="D1255" t="str">
            <v>Symphonia globulifera</v>
          </cell>
          <cell r="E1255" t="str">
            <v>L.f.</v>
          </cell>
          <cell r="F1255" t="str">
            <v>CLUSIACEAE</v>
          </cell>
          <cell r="G1255" t="str">
            <v>Cerillo-Ira amarillo</v>
          </cell>
          <cell r="H1255" t="str">
            <v>HELIOFITO DURABLE</v>
          </cell>
        </row>
        <row r="1256">
          <cell r="A1256">
            <v>1255</v>
          </cell>
          <cell r="B1256" t="str">
            <v>Symphonia</v>
          </cell>
          <cell r="C1256" t="str">
            <v>sp</v>
          </cell>
          <cell r="D1256" t="str">
            <v>Symphonia sp</v>
          </cell>
          <cell r="F1256" t="str">
            <v>CLUSIACEAE</v>
          </cell>
          <cell r="H1256" t="str">
            <v>INDETERMINADO</v>
          </cell>
        </row>
        <row r="1257">
          <cell r="A1257">
            <v>1256</v>
          </cell>
          <cell r="B1257" t="str">
            <v>Symplocos</v>
          </cell>
          <cell r="C1257" t="str">
            <v>austin-smithii</v>
          </cell>
          <cell r="D1257" t="str">
            <v>Symplocos austin-smithii</v>
          </cell>
          <cell r="E1257" t="str">
            <v>Standl.</v>
          </cell>
          <cell r="F1257" t="str">
            <v>SYMPLOCACEAE</v>
          </cell>
          <cell r="G1257" t="str">
            <v>Ira-Aguacatillo-Quizarra</v>
          </cell>
          <cell r="H1257" t="str">
            <v>ESCIOFITO</v>
          </cell>
        </row>
        <row r="1258">
          <cell r="A1258">
            <v>1257</v>
          </cell>
          <cell r="B1258" t="str">
            <v>Symplocos</v>
          </cell>
          <cell r="C1258" t="str">
            <v>naniflora</v>
          </cell>
          <cell r="D1258" t="str">
            <v>Symplocos naniflora</v>
          </cell>
          <cell r="E1258" t="str">
            <v>L. Kelly &amp; Almeda</v>
          </cell>
          <cell r="F1258" t="str">
            <v>SYMPLOCACEAE</v>
          </cell>
          <cell r="H1258" t="str">
            <v>INDETERMINADO</v>
          </cell>
        </row>
        <row r="1259">
          <cell r="A1259">
            <v>1258</v>
          </cell>
          <cell r="B1259" t="str">
            <v>Symplocos</v>
          </cell>
          <cell r="C1259" t="str">
            <v>povedae</v>
          </cell>
          <cell r="D1259" t="str">
            <v>Symplocos povedae</v>
          </cell>
          <cell r="E1259" t="str">
            <v>Almeda</v>
          </cell>
          <cell r="F1259" t="str">
            <v>SYMPLOCACEAE</v>
          </cell>
          <cell r="G1259" t="str">
            <v>Ira-Aguacatillo-Quizarra</v>
          </cell>
          <cell r="H1259" t="str">
            <v>ESCIOFITO</v>
          </cell>
        </row>
        <row r="1260">
          <cell r="A1260">
            <v>1259</v>
          </cell>
          <cell r="B1260" t="str">
            <v>Symplocos</v>
          </cell>
          <cell r="C1260" t="str">
            <v>serrulata</v>
          </cell>
          <cell r="D1260" t="str">
            <v>Symplocos serrulata</v>
          </cell>
          <cell r="E1260" t="str">
            <v>Humb. &amp; Bonpl.</v>
          </cell>
          <cell r="F1260" t="str">
            <v>SYMPLOCACEAE</v>
          </cell>
          <cell r="H1260" t="str">
            <v>INDETERMINADO</v>
          </cell>
        </row>
        <row r="1261">
          <cell r="A1261">
            <v>1260</v>
          </cell>
          <cell r="B1261" t="str">
            <v>Symplocos</v>
          </cell>
          <cell r="C1261" t="str">
            <v>sp</v>
          </cell>
          <cell r="D1261" t="str">
            <v>Symplocos sp</v>
          </cell>
          <cell r="F1261" t="str">
            <v>SYMPLOCACEAE</v>
          </cell>
          <cell r="G1261" t="str">
            <v>Ira-Aguacatillo-Quizarra</v>
          </cell>
          <cell r="H1261" t="str">
            <v>ESCIOFITO</v>
          </cell>
        </row>
        <row r="1262">
          <cell r="A1262">
            <v>1261</v>
          </cell>
          <cell r="B1262" t="str">
            <v>Symplocos</v>
          </cell>
          <cell r="C1262" t="str">
            <v>striata</v>
          </cell>
          <cell r="D1262" t="str">
            <v>Symplocos striata</v>
          </cell>
          <cell r="E1262" t="str">
            <v>Kriebel &amp; N. Zamora</v>
          </cell>
          <cell r="F1262" t="str">
            <v>SYMPLOCACEAE</v>
          </cell>
          <cell r="H1262" t="str">
            <v>INDETERMINADO</v>
          </cell>
        </row>
        <row r="1263">
          <cell r="A1263">
            <v>1262</v>
          </cell>
          <cell r="B1263" t="str">
            <v>Synechanthus</v>
          </cell>
          <cell r="C1263" t="str">
            <v>warscewiczianus</v>
          </cell>
          <cell r="D1263" t="str">
            <v>Synechanthus warscewiczianus</v>
          </cell>
          <cell r="E1263" t="str">
            <v>H. Wendl.</v>
          </cell>
          <cell r="F1263" t="str">
            <v>ARECACEAE</v>
          </cell>
          <cell r="H1263" t="str">
            <v>INDETERMINADO</v>
          </cell>
        </row>
        <row r="1264">
          <cell r="A1264">
            <v>1263</v>
          </cell>
          <cell r="B1264" t="str">
            <v>Syzygium</v>
          </cell>
          <cell r="C1264" t="str">
            <v>jambos</v>
          </cell>
          <cell r="D1264" t="str">
            <v>Syzygium jambos</v>
          </cell>
          <cell r="E1264" t="str">
            <v>(L.) Alston</v>
          </cell>
          <cell r="F1264" t="str">
            <v>MYRTACEAE</v>
          </cell>
          <cell r="H1264" t="str">
            <v>INDETERMINADO</v>
          </cell>
        </row>
        <row r="1265">
          <cell r="A1265">
            <v>1264</v>
          </cell>
          <cell r="B1265" t="str">
            <v>Tabebuia</v>
          </cell>
          <cell r="C1265" t="str">
            <v>chrysantha</v>
          </cell>
          <cell r="D1265" t="str">
            <v>Tabebuia chrysantha</v>
          </cell>
          <cell r="E1265" t="str">
            <v>(Jacq.) G. Nicholson</v>
          </cell>
          <cell r="F1265" t="str">
            <v>BIGNONIACEAE</v>
          </cell>
          <cell r="G1265" t="str">
            <v>Cortez amarillo-Amarillo-Cortez</v>
          </cell>
          <cell r="H1265" t="str">
            <v>HELIOFITO DURABLE</v>
          </cell>
        </row>
        <row r="1266">
          <cell r="A1266">
            <v>1265</v>
          </cell>
          <cell r="B1266" t="str">
            <v>Tabebuia</v>
          </cell>
          <cell r="C1266" t="str">
            <v>guayacan</v>
          </cell>
          <cell r="D1266" t="str">
            <v>Tabebuia guayacan</v>
          </cell>
          <cell r="E1266" t="str">
            <v>(Seem.) Hemsl.</v>
          </cell>
          <cell r="F1266" t="str">
            <v>BIGNONIACEAE</v>
          </cell>
          <cell r="G1266" t="str">
            <v>Guayacan-Cortez-Cortez amarillo-Corteza-Ulë</v>
          </cell>
          <cell r="H1266" t="str">
            <v>HELIOFITO DURABLE</v>
          </cell>
        </row>
        <row r="1267">
          <cell r="A1267">
            <v>1266</v>
          </cell>
          <cell r="B1267" t="str">
            <v>Tabebuia</v>
          </cell>
          <cell r="C1267" t="str">
            <v>impetiginosa</v>
          </cell>
          <cell r="D1267" t="str">
            <v>Tabebuia impetiginosa</v>
          </cell>
          <cell r="F1267" t="str">
            <v>BIGNONIACEAE</v>
          </cell>
          <cell r="G1267" t="str">
            <v>Cortez-Cortez negro-Corteza negra-Roble negro</v>
          </cell>
          <cell r="H1267" t="str">
            <v>INDETERMINADO</v>
          </cell>
        </row>
        <row r="1268">
          <cell r="A1268">
            <v>1267</v>
          </cell>
          <cell r="B1268" t="str">
            <v>Tabebuia</v>
          </cell>
          <cell r="C1268" t="str">
            <v>ochracea</v>
          </cell>
          <cell r="D1268" t="str">
            <v>Tabebuia ochracea</v>
          </cell>
          <cell r="E1268" t="str">
            <v>(Cham.) Standl.</v>
          </cell>
          <cell r="F1268" t="str">
            <v>BIGNONIACEAE</v>
          </cell>
          <cell r="G1268" t="str">
            <v>Corteza-Cortez-Cortez amarillo-Corteza amarilla-Siaköl</v>
          </cell>
          <cell r="H1268" t="str">
            <v>INDETERMINADO</v>
          </cell>
        </row>
        <row r="1269">
          <cell r="A1269">
            <v>1268</v>
          </cell>
          <cell r="B1269" t="str">
            <v>Tabebuia</v>
          </cell>
          <cell r="C1269" t="str">
            <v>rosea</v>
          </cell>
          <cell r="D1269" t="str">
            <v>Tabebuia rosea</v>
          </cell>
          <cell r="E1269" t="str">
            <v>(Bertol.) DC.</v>
          </cell>
          <cell r="F1269" t="str">
            <v>BIGNONIACEAE</v>
          </cell>
          <cell r="G1269" t="str">
            <v>Roble sabana-Roble-Roble de sabana</v>
          </cell>
          <cell r="H1269" t="str">
            <v>HELIOFITO DURABLE</v>
          </cell>
        </row>
        <row r="1270">
          <cell r="A1270">
            <v>1269</v>
          </cell>
          <cell r="B1270" t="str">
            <v>Tabernaemontana</v>
          </cell>
          <cell r="C1270" t="str">
            <v>alba</v>
          </cell>
          <cell r="D1270" t="str">
            <v>Tabernaemontana alba</v>
          </cell>
          <cell r="F1270" t="str">
            <v>APOCYNACEAE</v>
          </cell>
          <cell r="H1270" t="str">
            <v>INDETERMINADO</v>
          </cell>
        </row>
        <row r="1271">
          <cell r="A1271">
            <v>1270</v>
          </cell>
          <cell r="B1271" t="str">
            <v>Tabernaemontana</v>
          </cell>
          <cell r="C1271" t="str">
            <v>amygdalifolia</v>
          </cell>
          <cell r="D1271" t="str">
            <v>Tabernaemontana amygdalifolia</v>
          </cell>
          <cell r="E1271" t="str">
            <v>Jacq.</v>
          </cell>
          <cell r="F1271" t="str">
            <v>APOCYNACEAE</v>
          </cell>
          <cell r="H1271" t="str">
            <v>INDETERMINADO</v>
          </cell>
        </row>
        <row r="1272">
          <cell r="A1272">
            <v>1271</v>
          </cell>
          <cell r="B1272" t="str">
            <v>Tabernaemontana</v>
          </cell>
          <cell r="C1272" t="str">
            <v>arborea</v>
          </cell>
          <cell r="D1272" t="str">
            <v>Tabernaemontana arborea</v>
          </cell>
          <cell r="E1272" t="str">
            <v>Rose.</v>
          </cell>
          <cell r="F1272" t="str">
            <v>APOCYNACEAE</v>
          </cell>
          <cell r="G1272" t="str">
            <v>Huevos de caballo</v>
          </cell>
          <cell r="H1272" t="str">
            <v>HELIOFITO DURABLE</v>
          </cell>
        </row>
        <row r="1273">
          <cell r="A1273">
            <v>1272</v>
          </cell>
          <cell r="B1273" t="str">
            <v>Tabernaemontana</v>
          </cell>
          <cell r="C1273" t="str">
            <v>sp</v>
          </cell>
          <cell r="D1273" t="str">
            <v>Tabernaemontana sp</v>
          </cell>
          <cell r="F1273" t="str">
            <v>APOCYNACEAE</v>
          </cell>
          <cell r="H1273" t="str">
            <v>HELIOFITO DURABLE</v>
          </cell>
        </row>
        <row r="1274">
          <cell r="A1274">
            <v>1273</v>
          </cell>
          <cell r="B1274" t="str">
            <v>Tachigali</v>
          </cell>
          <cell r="C1274" t="str">
            <v>versicolor</v>
          </cell>
          <cell r="D1274" t="str">
            <v>Tachigali versicolor</v>
          </cell>
          <cell r="F1274" t="str">
            <v>FABACEAE/CAES.</v>
          </cell>
          <cell r="G1274" t="str">
            <v>Alazán-Cutarro amarillo-Pellejo de toro-Plomo-
Reseco-Tostado</v>
          </cell>
          <cell r="H1274" t="str">
            <v>INDETERMINADO</v>
          </cell>
        </row>
        <row r="1275">
          <cell r="A1275">
            <v>1274</v>
          </cell>
          <cell r="B1275" t="str">
            <v>Talauma</v>
          </cell>
          <cell r="C1275" t="str">
            <v>gloriensis</v>
          </cell>
          <cell r="D1275" t="str">
            <v>Talauma gloriensis</v>
          </cell>
          <cell r="E1275" t="str">
            <v>Pittier</v>
          </cell>
          <cell r="F1275" t="str">
            <v>MAGNOLIACEAE</v>
          </cell>
          <cell r="G1275" t="str">
            <v>Anonillo-Magnolia</v>
          </cell>
          <cell r="H1275" t="str">
            <v>ESCIOFITO</v>
          </cell>
        </row>
        <row r="1276">
          <cell r="A1276">
            <v>1275</v>
          </cell>
          <cell r="B1276" t="str">
            <v>Talisia</v>
          </cell>
          <cell r="C1276" t="str">
            <v>nervosa</v>
          </cell>
          <cell r="D1276" t="str">
            <v>Talisia nervosa</v>
          </cell>
          <cell r="E1276" t="str">
            <v>Radlk.</v>
          </cell>
          <cell r="F1276" t="str">
            <v>SAPINDACEAE</v>
          </cell>
          <cell r="G1276" t="str">
            <v>Huesillo</v>
          </cell>
          <cell r="H1276" t="str">
            <v>HELIOFITO DURABLE</v>
          </cell>
        </row>
        <row r="1277">
          <cell r="A1277">
            <v>1276</v>
          </cell>
          <cell r="B1277" t="str">
            <v>Tapirira</v>
          </cell>
          <cell r="C1277" t="str">
            <v>guianensis</v>
          </cell>
          <cell r="D1277" t="str">
            <v>Tapirira guianensis</v>
          </cell>
          <cell r="E1277" t="str">
            <v>Aubl.</v>
          </cell>
          <cell r="F1277" t="str">
            <v>ANACARDIACEAE</v>
          </cell>
          <cell r="G1277" t="str">
            <v>Manteco</v>
          </cell>
          <cell r="H1277" t="str">
            <v>HELIOFITO DURABLE</v>
          </cell>
        </row>
        <row r="1278">
          <cell r="A1278">
            <v>1277</v>
          </cell>
          <cell r="B1278" t="str">
            <v>Tapirira</v>
          </cell>
          <cell r="C1278" t="str">
            <v>mexicana</v>
          </cell>
          <cell r="D1278" t="str">
            <v>Tapirira mexicana</v>
          </cell>
          <cell r="E1278" t="str">
            <v>Marchand</v>
          </cell>
          <cell r="F1278" t="str">
            <v>ANACARDIACEAE</v>
          </cell>
          <cell r="G1278" t="str">
            <v>Cirri colorado-Manteco altura</v>
          </cell>
          <cell r="H1278" t="str">
            <v>HELIOFITO DURABLE</v>
          </cell>
        </row>
        <row r="1279">
          <cell r="A1279">
            <v>1278</v>
          </cell>
          <cell r="B1279" t="str">
            <v>Tapirira</v>
          </cell>
          <cell r="C1279" t="str">
            <v>myriantha</v>
          </cell>
          <cell r="D1279" t="str">
            <v>Tapirira myriantha</v>
          </cell>
          <cell r="E1279" t="str">
            <v>Triana &amp; Planch.</v>
          </cell>
          <cell r="F1279" t="str">
            <v>ANACARDIACEAE</v>
          </cell>
          <cell r="H1279" t="str">
            <v>HELIOFITO DURABLE</v>
          </cell>
        </row>
        <row r="1280">
          <cell r="A1280">
            <v>1279</v>
          </cell>
          <cell r="B1280" t="str">
            <v>Tapirira</v>
          </cell>
          <cell r="C1280" t="str">
            <v>sp</v>
          </cell>
          <cell r="D1280" t="str">
            <v>Tapirira sp</v>
          </cell>
          <cell r="F1280" t="str">
            <v>ANACARDIACEAE</v>
          </cell>
          <cell r="H1280" t="str">
            <v>INDETERMINADO</v>
          </cell>
        </row>
        <row r="1281">
          <cell r="A1281">
            <v>1280</v>
          </cell>
          <cell r="B1281" t="str">
            <v>Tapura</v>
          </cell>
          <cell r="C1281" t="str">
            <v>guianensis</v>
          </cell>
          <cell r="D1281" t="str">
            <v>Tapura guianensis</v>
          </cell>
          <cell r="E1281" t="str">
            <v>Aubl.</v>
          </cell>
          <cell r="F1281" t="str">
            <v>DICHAPETALACEAE</v>
          </cell>
          <cell r="H1281" t="str">
            <v>ESCIOFITO</v>
          </cell>
        </row>
        <row r="1282">
          <cell r="A1282">
            <v>1281</v>
          </cell>
          <cell r="B1282" t="str">
            <v>Tapura</v>
          </cell>
          <cell r="C1282" t="str">
            <v>sp</v>
          </cell>
          <cell r="D1282" t="str">
            <v>Tapura sp</v>
          </cell>
          <cell r="F1282" t="str">
            <v>DICHAPETALACEAE</v>
          </cell>
          <cell r="H1282" t="str">
            <v>INDETERMINADO</v>
          </cell>
        </row>
        <row r="1283">
          <cell r="A1283">
            <v>1282</v>
          </cell>
          <cell r="B1283" t="str">
            <v>Terminalia</v>
          </cell>
          <cell r="C1283" t="str">
            <v>amazonia</v>
          </cell>
          <cell r="D1283" t="str">
            <v>Terminalia amazonia</v>
          </cell>
          <cell r="E1283" t="str">
            <v>(J.F. Gmel.) Exell.</v>
          </cell>
          <cell r="F1283" t="str">
            <v>COMBRETACEAE</v>
          </cell>
          <cell r="G1283" t="str">
            <v>Roble coral-Amarillo-Amarillón-Carbonero-
Cascarillo-Escobo</v>
          </cell>
          <cell r="H1283" t="str">
            <v>HELIOFITO DURABLE</v>
          </cell>
        </row>
        <row r="1284">
          <cell r="A1284">
            <v>1283</v>
          </cell>
          <cell r="B1284" t="str">
            <v>Terminalia</v>
          </cell>
          <cell r="C1284" t="str">
            <v>bucidoides</v>
          </cell>
          <cell r="D1284" t="str">
            <v>Terminalia bucidoides</v>
          </cell>
          <cell r="E1284" t="str">
            <v>Standl. &amp; L.O. Williams</v>
          </cell>
          <cell r="F1284" t="str">
            <v>COMBRETACEAE</v>
          </cell>
          <cell r="G1284" t="str">
            <v>Guayabo charco-Roble negro-Escobo negro-Escobillo-
Escobo-Escobo blanco-Escobón-Guayabo negro-Guayabón negro-Pimiento-Roble de charco</v>
          </cell>
          <cell r="H1284" t="str">
            <v>HELIOFITO DURABLE</v>
          </cell>
        </row>
        <row r="1285">
          <cell r="A1285">
            <v>1284</v>
          </cell>
          <cell r="B1285" t="str">
            <v>Terminalia</v>
          </cell>
          <cell r="C1285" t="str">
            <v>oblonga</v>
          </cell>
          <cell r="D1285" t="str">
            <v>Terminalia oblonga</v>
          </cell>
          <cell r="E1285" t="str">
            <v>(Ruiz &amp; Pav.) Steud.</v>
          </cell>
          <cell r="F1285" t="str">
            <v>COMBRETACEAE</v>
          </cell>
          <cell r="G1285" t="str">
            <v>Sura-Escoba amarillo-Guayaba de montaña-Guayaba de monte-
Guayabo de montaña-Guayabo de monte-Guayabón-Sholí-Shulú-Shwleclö-Tsikirik</v>
          </cell>
          <cell r="H1285" t="str">
            <v>HELIOFITO DURABLE</v>
          </cell>
        </row>
        <row r="1286">
          <cell r="A1286">
            <v>1285</v>
          </cell>
          <cell r="B1286" t="str">
            <v>Tetracera</v>
          </cell>
          <cell r="C1286" t="str">
            <v>portobellensis</v>
          </cell>
          <cell r="D1286" t="str">
            <v>Tetracera portobellensis</v>
          </cell>
          <cell r="E1286" t="str">
            <v>Beurl.</v>
          </cell>
          <cell r="F1286" t="str">
            <v>DILLENIACEAE</v>
          </cell>
          <cell r="H1286" t="str">
            <v>INDETERMINADO</v>
          </cell>
        </row>
        <row r="1287">
          <cell r="A1287">
            <v>1286</v>
          </cell>
          <cell r="B1287" t="str">
            <v>Tetragastris</v>
          </cell>
          <cell r="C1287" t="str">
            <v>costaricensis</v>
          </cell>
          <cell r="D1287" t="str">
            <v>Tetragastris costaricensis</v>
          </cell>
          <cell r="F1287" t="str">
            <v>BURSERACEAE</v>
          </cell>
          <cell r="H1287" t="str">
            <v>INDETERMINADO</v>
          </cell>
        </row>
        <row r="1288">
          <cell r="A1288">
            <v>1287</v>
          </cell>
          <cell r="B1288" t="str">
            <v>Tetragastris</v>
          </cell>
          <cell r="C1288" t="str">
            <v>panamensis</v>
          </cell>
          <cell r="D1288" t="str">
            <v>Tetragastris panamensis</v>
          </cell>
          <cell r="E1288" t="str">
            <v>(Engl.) Kuntze</v>
          </cell>
          <cell r="F1288" t="str">
            <v>BURSERACEAE</v>
          </cell>
          <cell r="G1288" t="str">
            <v>Querosen-Canfin-Copal-Estaquillo</v>
          </cell>
          <cell r="H1288" t="str">
            <v>ESCIOFITO</v>
          </cell>
        </row>
        <row r="1289">
          <cell r="A1289">
            <v>1288</v>
          </cell>
          <cell r="B1289" t="str">
            <v>Tetrathylacium</v>
          </cell>
          <cell r="C1289" t="str">
            <v>macrophyllum</v>
          </cell>
          <cell r="D1289" t="str">
            <v>Tetrathylacium macrophyllum</v>
          </cell>
          <cell r="F1289" t="str">
            <v>FLACOURTIACEAE</v>
          </cell>
          <cell r="H1289" t="str">
            <v>INDETERMINADO</v>
          </cell>
        </row>
        <row r="1290">
          <cell r="A1290">
            <v>1289</v>
          </cell>
          <cell r="B1290" t="str">
            <v>Tetrorchidium</v>
          </cell>
          <cell r="C1290" t="str">
            <v>costaricense</v>
          </cell>
          <cell r="D1290" t="str">
            <v>Tetrorchidium costaricense</v>
          </cell>
          <cell r="E1290" t="str">
            <v>Huft</v>
          </cell>
          <cell r="F1290" t="str">
            <v>EUPHORBIACEAE</v>
          </cell>
          <cell r="H1290" t="str">
            <v>INDETERMINADO</v>
          </cell>
        </row>
        <row r="1291">
          <cell r="A1291">
            <v>1290</v>
          </cell>
          <cell r="B1291" t="str">
            <v>Tetrorchidium</v>
          </cell>
          <cell r="C1291" t="str">
            <v>euryphyllum</v>
          </cell>
          <cell r="D1291" t="str">
            <v>Tetrorchidium euryphyllum</v>
          </cell>
          <cell r="E1291" t="str">
            <v>Standl.</v>
          </cell>
          <cell r="F1291" t="str">
            <v>EUPHORBIACEAE</v>
          </cell>
          <cell r="H1291" t="str">
            <v>HELIOFITO DURABLE</v>
          </cell>
        </row>
        <row r="1292">
          <cell r="A1292">
            <v>1291</v>
          </cell>
          <cell r="B1292" t="str">
            <v>Tetrorchidium</v>
          </cell>
          <cell r="C1292" t="str">
            <v>gorgonae</v>
          </cell>
          <cell r="D1292" t="str">
            <v>Tetrorchidium gorgonae</v>
          </cell>
          <cell r="E1292" t="str">
            <v>Croizat</v>
          </cell>
          <cell r="F1292" t="str">
            <v>EUPHORBIACEAE</v>
          </cell>
          <cell r="H1292" t="str">
            <v>INDETERMINADO</v>
          </cell>
        </row>
        <row r="1293">
          <cell r="A1293">
            <v>1292</v>
          </cell>
          <cell r="B1293" t="str">
            <v>Tetrorchidium</v>
          </cell>
          <cell r="C1293" t="str">
            <v>sp</v>
          </cell>
          <cell r="D1293" t="str">
            <v>Tetrorchidium sp</v>
          </cell>
          <cell r="F1293" t="str">
            <v>EUPHORBIACEAE</v>
          </cell>
          <cell r="H1293" t="str">
            <v>INDETERMINADO</v>
          </cell>
        </row>
        <row r="1294">
          <cell r="A1294">
            <v>1293</v>
          </cell>
          <cell r="B1294" t="str">
            <v>Theobroma</v>
          </cell>
          <cell r="C1294" t="str">
            <v>angustifolium</v>
          </cell>
          <cell r="D1294" t="str">
            <v>Theobroma angustifolium</v>
          </cell>
          <cell r="E1294" t="str">
            <v>Moc. &amp; Sesse ex DC.</v>
          </cell>
          <cell r="F1294" t="str">
            <v>STERCULIACEAE</v>
          </cell>
          <cell r="G1294" t="str">
            <v>Cacao de mico-Cacao-Cacao cimarrón-Cacao de montaña-
Cacao de monte-Cacao silvestre-Caco de mono-Salo-Soró (Bribrí)</v>
          </cell>
          <cell r="H1294" t="str">
            <v>HELIOFITO DURABLE</v>
          </cell>
        </row>
        <row r="1295">
          <cell r="A1295">
            <v>1294</v>
          </cell>
          <cell r="B1295" t="str">
            <v>Theobroma</v>
          </cell>
          <cell r="C1295" t="str">
            <v>bicolor</v>
          </cell>
          <cell r="D1295" t="str">
            <v>Theobroma bicolor</v>
          </cell>
          <cell r="E1295" t="str">
            <v>Humb. &amp; Bonpl.</v>
          </cell>
          <cell r="F1295" t="str">
            <v>STERCULIACEAE</v>
          </cell>
          <cell r="H1295" t="str">
            <v>INDETERMINADO</v>
          </cell>
        </row>
        <row r="1296">
          <cell r="A1296">
            <v>1295</v>
          </cell>
          <cell r="B1296" t="str">
            <v>Theobroma</v>
          </cell>
          <cell r="C1296" t="str">
            <v>mammosum</v>
          </cell>
          <cell r="D1296" t="str">
            <v>Theobroma mammosum</v>
          </cell>
          <cell r="F1296" t="str">
            <v>STERCULIACEAE</v>
          </cell>
          <cell r="G1296" t="str">
            <v>Cacao-Cacao cimarrón-Cacao de montaña-Cacao 
de monte-Cacao silvestre</v>
          </cell>
          <cell r="H1296" t="str">
            <v>INDETERMINADO</v>
          </cell>
        </row>
        <row r="1297">
          <cell r="A1297">
            <v>1296</v>
          </cell>
          <cell r="B1297" t="str">
            <v>Theobroma</v>
          </cell>
          <cell r="C1297" t="str">
            <v>simiarum</v>
          </cell>
          <cell r="D1297" t="str">
            <v>Theobroma simiarum</v>
          </cell>
          <cell r="E1297" t="str">
            <v>Donn. Sm.</v>
          </cell>
          <cell r="F1297" t="str">
            <v>STERCULIACEAE</v>
          </cell>
          <cell r="G1297" t="str">
            <v>Huevo de cabro-Cacao-Cacao cimarrón-Cacao de  montaña-
Cacao de mico-Cacao de mono-Cacao de monte-Cacao silvestre-Pataste-Teta negra</v>
          </cell>
          <cell r="H1297" t="str">
            <v>HELIOFITO DURABLE</v>
          </cell>
        </row>
        <row r="1298">
          <cell r="A1298">
            <v>1297</v>
          </cell>
          <cell r="B1298" t="str">
            <v>Theobroma</v>
          </cell>
          <cell r="C1298" t="str">
            <v>sp</v>
          </cell>
          <cell r="D1298" t="str">
            <v>Theobroma sp</v>
          </cell>
          <cell r="F1298" t="str">
            <v>STERCULIACEAE</v>
          </cell>
          <cell r="H1298" t="str">
            <v>HELIOFITO DURABLE</v>
          </cell>
        </row>
        <row r="1299">
          <cell r="A1299">
            <v>1298</v>
          </cell>
          <cell r="B1299" t="str">
            <v>Ticodendron</v>
          </cell>
          <cell r="C1299" t="str">
            <v>incognitum</v>
          </cell>
          <cell r="D1299" t="str">
            <v>Ticodendron incognitum</v>
          </cell>
          <cell r="E1299" t="str">
            <v>Gómez-Laur. &amp; L. D. Gómez</v>
          </cell>
          <cell r="F1299" t="str">
            <v>TICODENDRACEAE</v>
          </cell>
          <cell r="G1299" t="str">
            <v>Jaul macho</v>
          </cell>
          <cell r="H1299" t="str">
            <v>HELIOFITO DURABLE</v>
          </cell>
        </row>
        <row r="1300">
          <cell r="A1300">
            <v>1299</v>
          </cell>
          <cell r="B1300" t="str">
            <v>Tocoyena</v>
          </cell>
          <cell r="C1300" t="str">
            <v>pittieri</v>
          </cell>
          <cell r="D1300" t="str">
            <v>Tocoyena pittieri</v>
          </cell>
          <cell r="F1300" t="str">
            <v>RUBIACEAE</v>
          </cell>
          <cell r="H1300" t="str">
            <v>INDETERMINADO</v>
          </cell>
        </row>
        <row r="1301">
          <cell r="A1301">
            <v>1300</v>
          </cell>
          <cell r="B1301" t="str">
            <v>Tontelea</v>
          </cell>
          <cell r="C1301" t="str">
            <v>hondurensis</v>
          </cell>
          <cell r="D1301" t="str">
            <v>Tontelea hondurensis</v>
          </cell>
          <cell r="E1301" t="str">
            <v>A.C. Sm.</v>
          </cell>
          <cell r="F1301" t="str">
            <v>HIPPOCRATEACEAE</v>
          </cell>
          <cell r="H1301" t="str">
            <v>INDETERMINADO</v>
          </cell>
        </row>
        <row r="1302">
          <cell r="A1302">
            <v>1301</v>
          </cell>
          <cell r="B1302" t="str">
            <v>Topobea</v>
          </cell>
          <cell r="C1302" t="str">
            <v>sp</v>
          </cell>
          <cell r="D1302" t="str">
            <v>Topobea sp</v>
          </cell>
          <cell r="F1302" t="str">
            <v>MELASTOMATACEAE</v>
          </cell>
          <cell r="H1302" t="str">
            <v>INDETERMINADO</v>
          </cell>
        </row>
        <row r="1303">
          <cell r="A1303">
            <v>1302</v>
          </cell>
          <cell r="B1303" t="str">
            <v>Tovomita</v>
          </cell>
          <cell r="C1303" t="str">
            <v>longifolia</v>
          </cell>
          <cell r="D1303" t="str">
            <v>Tovomita longifolia</v>
          </cell>
          <cell r="F1303" t="str">
            <v>CLUSIACEAE</v>
          </cell>
          <cell r="H1303" t="str">
            <v>INDETERMINADO</v>
          </cell>
        </row>
        <row r="1304">
          <cell r="A1304">
            <v>1303</v>
          </cell>
          <cell r="B1304" t="str">
            <v>Tovomita</v>
          </cell>
          <cell r="C1304" t="str">
            <v>paniculata</v>
          </cell>
          <cell r="D1304" t="str">
            <v>Tovomita paniculata</v>
          </cell>
          <cell r="F1304" t="str">
            <v>CLUSIACEAE</v>
          </cell>
          <cell r="H1304" t="str">
            <v>INDETERMINADO</v>
          </cell>
        </row>
        <row r="1305">
          <cell r="A1305">
            <v>1304</v>
          </cell>
          <cell r="B1305" t="str">
            <v>Tovomita</v>
          </cell>
          <cell r="C1305" t="str">
            <v>stylosa</v>
          </cell>
          <cell r="D1305" t="str">
            <v>Tovomita stylosa</v>
          </cell>
          <cell r="F1305" t="str">
            <v>CLUSIACEAE</v>
          </cell>
          <cell r="H1305" t="str">
            <v>INDETERMINADO</v>
          </cell>
        </row>
        <row r="1306">
          <cell r="A1306">
            <v>1305</v>
          </cell>
          <cell r="B1306" t="str">
            <v>Tovomita</v>
          </cell>
          <cell r="C1306" t="str">
            <v>weddelliana</v>
          </cell>
          <cell r="D1306" t="str">
            <v>Tovomita weddelliana</v>
          </cell>
          <cell r="E1306" t="str">
            <v>Planch. &amp; Triana</v>
          </cell>
          <cell r="F1306" t="str">
            <v>CLUSIACEAE</v>
          </cell>
          <cell r="G1306" t="str">
            <v>Mangle blanco-Sangre toro</v>
          </cell>
          <cell r="H1306" t="str">
            <v>HELIOFITO DURABLE</v>
          </cell>
        </row>
        <row r="1307">
          <cell r="A1307">
            <v>1306</v>
          </cell>
          <cell r="B1307" t="str">
            <v>Tovomitopsis</v>
          </cell>
          <cell r="C1307" t="str">
            <v>myrcioides</v>
          </cell>
          <cell r="D1307" t="str">
            <v>Tovomitopsis myrcioides</v>
          </cell>
          <cell r="F1307" t="str">
            <v>CLUSIACEAE</v>
          </cell>
          <cell r="H1307" t="str">
            <v>INDETERMINADO</v>
          </cell>
        </row>
        <row r="1308">
          <cell r="A1308">
            <v>1307</v>
          </cell>
          <cell r="B1308" t="str">
            <v>Tovomitopsis</v>
          </cell>
          <cell r="C1308" t="str">
            <v>sp</v>
          </cell>
          <cell r="D1308" t="str">
            <v>Tovomitopsis sp</v>
          </cell>
          <cell r="F1308" t="str">
            <v>CLUSIACEAE</v>
          </cell>
          <cell r="H1308" t="str">
            <v>INDETERMINADO</v>
          </cell>
        </row>
        <row r="1309">
          <cell r="A1309">
            <v>1308</v>
          </cell>
          <cell r="B1309" t="str">
            <v>Toxicodendron</v>
          </cell>
          <cell r="C1309" t="str">
            <v>striatum</v>
          </cell>
          <cell r="D1309" t="str">
            <v>Toxicodendron striatum</v>
          </cell>
          <cell r="E1309" t="str">
            <v>(Ruiz &amp; Pav.) Kuntze</v>
          </cell>
          <cell r="F1309" t="str">
            <v>ANACARDIACEAE</v>
          </cell>
          <cell r="G1309" t="str">
            <v>Hinchador</v>
          </cell>
          <cell r="H1309" t="str">
            <v>INDETERMINADO</v>
          </cell>
        </row>
        <row r="1310">
          <cell r="A1310">
            <v>1309</v>
          </cell>
          <cell r="B1310" t="str">
            <v>Trattinnickia</v>
          </cell>
          <cell r="C1310" t="str">
            <v>aspera</v>
          </cell>
          <cell r="D1310" t="str">
            <v>Trattinnickia aspera</v>
          </cell>
          <cell r="E1310" t="str">
            <v>(Standl.) Swart</v>
          </cell>
          <cell r="F1310" t="str">
            <v>BURSERACEAE</v>
          </cell>
          <cell r="G1310" t="str">
            <v>Caraña-Caraño-Carao blanco</v>
          </cell>
          <cell r="H1310" t="str">
            <v>INDETERMINADO</v>
          </cell>
        </row>
        <row r="1311">
          <cell r="A1311">
            <v>1310</v>
          </cell>
          <cell r="B1311" t="str">
            <v>Trema</v>
          </cell>
          <cell r="C1311" t="str">
            <v>integerrima</v>
          </cell>
          <cell r="D1311" t="str">
            <v>Trema integerrima</v>
          </cell>
          <cell r="E1311" t="str">
            <v>(Beurl.) Standl.</v>
          </cell>
          <cell r="F1311" t="str">
            <v>ULMACEAE</v>
          </cell>
          <cell r="G1311" t="str">
            <v>Juco-Capulin blanco-Capulín</v>
          </cell>
          <cell r="H1311" t="str">
            <v>HELIOFITO EFIMERO</v>
          </cell>
        </row>
        <row r="1312">
          <cell r="A1312">
            <v>1311</v>
          </cell>
          <cell r="B1312" t="str">
            <v>Trema</v>
          </cell>
          <cell r="C1312" t="str">
            <v>micrantha</v>
          </cell>
          <cell r="D1312" t="str">
            <v>Trema micrantha</v>
          </cell>
          <cell r="E1312" t="str">
            <v>(L.) Blume</v>
          </cell>
          <cell r="F1312" t="str">
            <v>ULMACEAE</v>
          </cell>
          <cell r="G1312" t="str">
            <v>Juco-Capulin blanco-Capulín-Capulín negro-
Urré-Vara-Vara blanca</v>
          </cell>
          <cell r="H1312" t="str">
            <v>HELIOFITO EFIMERO</v>
          </cell>
        </row>
        <row r="1313">
          <cell r="A1313">
            <v>1312</v>
          </cell>
          <cell r="B1313" t="str">
            <v>Trema</v>
          </cell>
          <cell r="C1313" t="str">
            <v>sp</v>
          </cell>
          <cell r="D1313" t="str">
            <v>Trema sp</v>
          </cell>
          <cell r="F1313" t="str">
            <v>ULMACEAE</v>
          </cell>
          <cell r="H1313" t="str">
            <v>HELIOFITO EFIMERO</v>
          </cell>
        </row>
        <row r="1314">
          <cell r="A1314">
            <v>1313</v>
          </cell>
          <cell r="B1314" t="str">
            <v>Trichilia</v>
          </cell>
          <cell r="C1314" t="str">
            <v>adolfi</v>
          </cell>
          <cell r="D1314" t="str">
            <v>Trichilia adolfi</v>
          </cell>
          <cell r="E1314" t="str">
            <v>Harms</v>
          </cell>
          <cell r="F1314" t="str">
            <v>MELIACEAE</v>
          </cell>
          <cell r="G1314" t="str">
            <v>Ocora</v>
          </cell>
          <cell r="H1314" t="str">
            <v>INDETERMINADO</v>
          </cell>
        </row>
        <row r="1315">
          <cell r="A1315">
            <v>1314</v>
          </cell>
          <cell r="B1315" t="str">
            <v>Trichilia</v>
          </cell>
          <cell r="C1315" t="str">
            <v>cuneata</v>
          </cell>
          <cell r="D1315" t="str">
            <v>Trichilia cuneata</v>
          </cell>
          <cell r="F1315" t="str">
            <v>MELIACEAE</v>
          </cell>
          <cell r="H1315" t="str">
            <v>INDETERMINADO</v>
          </cell>
        </row>
        <row r="1316">
          <cell r="A1316">
            <v>1315</v>
          </cell>
          <cell r="B1316" t="str">
            <v>Trichilia</v>
          </cell>
          <cell r="C1316" t="str">
            <v>glabra</v>
          </cell>
          <cell r="D1316" t="str">
            <v>Trichilia glabra</v>
          </cell>
          <cell r="E1316" t="str">
            <v>L.</v>
          </cell>
          <cell r="F1316" t="str">
            <v>MELIACEAE</v>
          </cell>
          <cell r="G1316" t="str">
            <v>Uruca</v>
          </cell>
          <cell r="H1316" t="str">
            <v>HELIOFITO DURABLE</v>
          </cell>
        </row>
        <row r="1317">
          <cell r="A1317">
            <v>1316</v>
          </cell>
          <cell r="B1317" t="str">
            <v>Trichilia</v>
          </cell>
          <cell r="C1317" t="str">
            <v>martiana</v>
          </cell>
          <cell r="D1317" t="str">
            <v>Trichilia martiana</v>
          </cell>
          <cell r="E1317" t="str">
            <v>C. DC.</v>
          </cell>
          <cell r="F1317" t="str">
            <v>MELIACEAE</v>
          </cell>
          <cell r="G1317" t="str">
            <v>Cedrillo</v>
          </cell>
          <cell r="H1317" t="str">
            <v>INDETERMINADO</v>
          </cell>
        </row>
        <row r="1318">
          <cell r="A1318">
            <v>1317</v>
          </cell>
          <cell r="B1318" t="str">
            <v>Trichilia</v>
          </cell>
          <cell r="C1318" t="str">
            <v>pallida</v>
          </cell>
          <cell r="D1318" t="str">
            <v>Trichilia pallida</v>
          </cell>
          <cell r="E1318" t="str">
            <v>Sw.</v>
          </cell>
          <cell r="F1318" t="str">
            <v>MELIACEAE</v>
          </cell>
          <cell r="H1318" t="str">
            <v>INDETERMINADO</v>
          </cell>
        </row>
        <row r="1319">
          <cell r="A1319">
            <v>1318</v>
          </cell>
          <cell r="B1319" t="str">
            <v>Trichilia</v>
          </cell>
          <cell r="C1319" t="str">
            <v>pittieri</v>
          </cell>
          <cell r="D1319" t="str">
            <v>Trichilia pittieri</v>
          </cell>
          <cell r="E1319" t="str">
            <v>C. DC.</v>
          </cell>
          <cell r="F1319" t="str">
            <v>MELIACEAE</v>
          </cell>
          <cell r="G1319" t="str">
            <v>Cedrillo</v>
          </cell>
          <cell r="H1319" t="str">
            <v>INDETERMINADO</v>
          </cell>
        </row>
        <row r="1320">
          <cell r="A1320">
            <v>1319</v>
          </cell>
          <cell r="B1320" t="str">
            <v>Trichilia</v>
          </cell>
          <cell r="C1320" t="str">
            <v>quadrijuga</v>
          </cell>
          <cell r="D1320" t="str">
            <v>Trichilia quadrijuga</v>
          </cell>
          <cell r="E1320" t="str">
            <v>Kunth</v>
          </cell>
          <cell r="F1320" t="str">
            <v>MELIACEAE</v>
          </cell>
          <cell r="H1320" t="str">
            <v>INDETERMINADO</v>
          </cell>
        </row>
        <row r="1321">
          <cell r="A1321">
            <v>1320</v>
          </cell>
          <cell r="B1321" t="str">
            <v>Trichilia</v>
          </cell>
          <cell r="C1321" t="str">
            <v>septentrionalis</v>
          </cell>
          <cell r="D1321" t="str">
            <v>Trichilia septentrionalis</v>
          </cell>
          <cell r="E1321" t="str">
            <v>C. DC.</v>
          </cell>
          <cell r="F1321" t="str">
            <v>MELIACEAE</v>
          </cell>
          <cell r="H1321" t="str">
            <v>HELIOFITO DURABLE</v>
          </cell>
        </row>
        <row r="1322">
          <cell r="A1322">
            <v>1321</v>
          </cell>
          <cell r="B1322" t="str">
            <v>Trichilia</v>
          </cell>
          <cell r="C1322" t="str">
            <v>sp</v>
          </cell>
          <cell r="D1322" t="str">
            <v>Trichilia sp</v>
          </cell>
          <cell r="F1322" t="str">
            <v>MELIACEAE</v>
          </cell>
          <cell r="H1322" t="str">
            <v>HELIOFITO DURABLE</v>
          </cell>
        </row>
        <row r="1323">
          <cell r="A1323">
            <v>1322</v>
          </cell>
          <cell r="B1323" t="str">
            <v>Trichospermum</v>
          </cell>
          <cell r="C1323" t="str">
            <v>galeottii</v>
          </cell>
          <cell r="D1323" t="str">
            <v>Trichospermum galeottii</v>
          </cell>
          <cell r="E1323" t="str">
            <v>(Turcz.) Kosterm.</v>
          </cell>
          <cell r="F1323" t="str">
            <v>TILIACEAE</v>
          </cell>
          <cell r="G1323" t="str">
            <v>Guacimo blanco-Capulín-Capulín colorado-Capulín 
sabanero-Guácimo-Jucó-Jucó blanco-Majagua-Plomo</v>
          </cell>
          <cell r="H1323" t="str">
            <v>HELIOFITO EFIMERO</v>
          </cell>
        </row>
        <row r="1324">
          <cell r="A1324">
            <v>1323</v>
          </cell>
          <cell r="B1324" t="str">
            <v>Trichospermum</v>
          </cell>
          <cell r="C1324" t="str">
            <v>grewiifolium</v>
          </cell>
          <cell r="D1324" t="str">
            <v>Trichospermum grewiifolium</v>
          </cell>
          <cell r="E1324" t="str">
            <v>(A. Rich.) Kosterm.</v>
          </cell>
          <cell r="F1324" t="str">
            <v>TILIACEAE</v>
          </cell>
          <cell r="G1324" t="str">
            <v>Guacimo blanco-Capulin colorado-Capulín-Capulín
rojo-Guácimo-Jucó rojo-Plomo</v>
          </cell>
          <cell r="H1324" t="str">
            <v>HELIOFITO EFIMERO</v>
          </cell>
        </row>
        <row r="1325">
          <cell r="A1325">
            <v>1324</v>
          </cell>
          <cell r="B1325" t="str">
            <v>Trophis</v>
          </cell>
          <cell r="C1325" t="str">
            <v>involucrata</v>
          </cell>
          <cell r="D1325" t="str">
            <v>Trophis involucrata</v>
          </cell>
          <cell r="E1325" t="str">
            <v>W.C. Burger</v>
          </cell>
          <cell r="F1325" t="str">
            <v>MORACEAE</v>
          </cell>
          <cell r="H1325" t="str">
            <v>HELIOFITO DURABLE</v>
          </cell>
        </row>
        <row r="1326">
          <cell r="A1326">
            <v>1325</v>
          </cell>
          <cell r="B1326" t="str">
            <v>Trophis</v>
          </cell>
          <cell r="C1326" t="str">
            <v>mexicana</v>
          </cell>
          <cell r="D1326" t="str">
            <v>Trophis mexicana</v>
          </cell>
          <cell r="E1326" t="str">
            <v>(Liebm.) Bureau</v>
          </cell>
          <cell r="F1326" t="str">
            <v>MORACEAE</v>
          </cell>
          <cell r="H1326" t="str">
            <v>HELIOFITO DURABLE</v>
          </cell>
        </row>
        <row r="1327">
          <cell r="A1327">
            <v>1326</v>
          </cell>
          <cell r="B1327" t="str">
            <v>Trophis</v>
          </cell>
          <cell r="C1327" t="str">
            <v>racemosa</v>
          </cell>
          <cell r="D1327" t="str">
            <v>Trophis racemosa</v>
          </cell>
          <cell r="E1327" t="str">
            <v>(L.) Urb.</v>
          </cell>
          <cell r="F1327" t="str">
            <v>MORACEAE</v>
          </cell>
          <cell r="G1327" t="str">
            <v>Ojochillo colorado-Lechillo-Lechoso-Ojoche 
macho-Ojoche negro-Ojochillo</v>
          </cell>
          <cell r="H1327" t="str">
            <v>HELIOFITO DURABLE</v>
          </cell>
        </row>
        <row r="1328">
          <cell r="A1328">
            <v>1327</v>
          </cell>
          <cell r="B1328" t="str">
            <v>Trophis</v>
          </cell>
          <cell r="C1328" t="str">
            <v>sp</v>
          </cell>
          <cell r="D1328" t="str">
            <v>Trophis sp</v>
          </cell>
          <cell r="F1328" t="str">
            <v>MORACEAE</v>
          </cell>
          <cell r="H1328" t="str">
            <v>HELIOFITO DURABLE</v>
          </cell>
        </row>
        <row r="1329">
          <cell r="A1329">
            <v>1328</v>
          </cell>
          <cell r="B1329" t="str">
            <v>Turpinia</v>
          </cell>
          <cell r="C1329" t="str">
            <v>occidentalis</v>
          </cell>
          <cell r="D1329" t="str">
            <v>Turpinia occidentalis</v>
          </cell>
          <cell r="E1329" t="str">
            <v>(Sw.) G. Don</v>
          </cell>
          <cell r="F1329" t="str">
            <v>STAPHYLEACEAE</v>
          </cell>
          <cell r="H1329" t="str">
            <v>HELIOFITO DURABLE</v>
          </cell>
        </row>
        <row r="1330">
          <cell r="A1330">
            <v>1329</v>
          </cell>
          <cell r="B1330" t="str">
            <v>Turpinia</v>
          </cell>
          <cell r="C1330" t="str">
            <v>sp</v>
          </cell>
          <cell r="D1330" t="str">
            <v>Turpinia sp</v>
          </cell>
          <cell r="F1330" t="str">
            <v>STAPHYLEACEAE</v>
          </cell>
          <cell r="H1330" t="str">
            <v>HELIOFITO DURABLE</v>
          </cell>
        </row>
        <row r="1331">
          <cell r="A1331">
            <v>1330</v>
          </cell>
          <cell r="B1331" t="str">
            <v>Uncaria</v>
          </cell>
          <cell r="C1331" t="str">
            <v>tomentosa</v>
          </cell>
          <cell r="D1331" t="str">
            <v>Uncaria tomentosa</v>
          </cell>
          <cell r="E1331" t="str">
            <v>(Willd.) DC.</v>
          </cell>
          <cell r="F1331" t="str">
            <v>RUBIACEAE</v>
          </cell>
          <cell r="H1331" t="str">
            <v>INDETERMINADO</v>
          </cell>
        </row>
        <row r="1332">
          <cell r="A1332">
            <v>1331</v>
          </cell>
          <cell r="B1332" t="str">
            <v>Ulmus</v>
          </cell>
          <cell r="C1332" t="str">
            <v>mexicana</v>
          </cell>
          <cell r="D1332" t="str">
            <v>Ulmus mexicana</v>
          </cell>
          <cell r="E1332" t="str">
            <v>(Liebm.) Planch.</v>
          </cell>
          <cell r="F1332" t="str">
            <v>ULMACEAE</v>
          </cell>
          <cell r="G1332" t="str">
            <v>Tirra</v>
          </cell>
          <cell r="H1332" t="str">
            <v>INDETERMINADO</v>
          </cell>
        </row>
        <row r="1333">
          <cell r="A1333">
            <v>1332</v>
          </cell>
          <cell r="B1333" t="str">
            <v>Unonopsis</v>
          </cell>
          <cell r="C1333" t="str">
            <v>hammelii</v>
          </cell>
          <cell r="D1333" t="str">
            <v>Unonopsis hammelii</v>
          </cell>
          <cell r="E1333" t="str">
            <v>G. E. Schatz</v>
          </cell>
          <cell r="F1333" t="str">
            <v>ANNONACEAE</v>
          </cell>
          <cell r="G1333" t="str">
            <v>Anonillo</v>
          </cell>
          <cell r="H1333" t="str">
            <v>HELIOFITO DURABLE</v>
          </cell>
        </row>
        <row r="1334">
          <cell r="A1334">
            <v>1333</v>
          </cell>
          <cell r="B1334" t="str">
            <v>Unonopsis</v>
          </cell>
          <cell r="C1334" t="str">
            <v>panamensis</v>
          </cell>
          <cell r="D1334" t="str">
            <v>Unonopsis panamensis</v>
          </cell>
          <cell r="F1334" t="str">
            <v>ANNONACEAE</v>
          </cell>
          <cell r="H1334" t="str">
            <v>INDETERMINADO</v>
          </cell>
        </row>
        <row r="1335">
          <cell r="A1335">
            <v>1334</v>
          </cell>
          <cell r="B1335" t="str">
            <v>Unonopsis</v>
          </cell>
          <cell r="C1335" t="str">
            <v>pittieri</v>
          </cell>
          <cell r="D1335" t="str">
            <v>Unonopsis pittieri</v>
          </cell>
          <cell r="E1335" t="str">
            <v>Saff.</v>
          </cell>
          <cell r="F1335" t="str">
            <v>ANNONACEAE</v>
          </cell>
          <cell r="G1335" t="str">
            <v>Anonillo-Yaya-Yayo</v>
          </cell>
          <cell r="H1335" t="str">
            <v>HELIOFITO DURABLE</v>
          </cell>
        </row>
        <row r="1336">
          <cell r="A1336">
            <v>1335</v>
          </cell>
          <cell r="B1336" t="str">
            <v>Unonopsis</v>
          </cell>
          <cell r="C1336" t="str">
            <v>rufescens</v>
          </cell>
          <cell r="D1336" t="str">
            <v>Unonopsis rufescens</v>
          </cell>
          <cell r="E1336" t="str">
            <v>(Baill.) R. E. Fr.</v>
          </cell>
          <cell r="F1336" t="str">
            <v>ANNONACEAE</v>
          </cell>
          <cell r="G1336" t="str">
            <v>Anonillo</v>
          </cell>
          <cell r="H1336" t="str">
            <v>HELIOFITO DURABLE</v>
          </cell>
        </row>
        <row r="1337">
          <cell r="A1337">
            <v>1336</v>
          </cell>
          <cell r="B1337" t="str">
            <v>Unonopsis</v>
          </cell>
          <cell r="C1337" t="str">
            <v>storkii</v>
          </cell>
          <cell r="D1337" t="str">
            <v>Unonopsis storkii</v>
          </cell>
          <cell r="F1337" t="str">
            <v>ANNONACEAE</v>
          </cell>
          <cell r="H1337" t="str">
            <v>INDETERMINADO</v>
          </cell>
        </row>
        <row r="1338">
          <cell r="A1338">
            <v>1337</v>
          </cell>
          <cell r="B1338" t="str">
            <v>Unonopsis</v>
          </cell>
          <cell r="C1338" t="str">
            <v>sp</v>
          </cell>
          <cell r="D1338" t="str">
            <v>Unonopsis sp</v>
          </cell>
          <cell r="F1338" t="str">
            <v>ANNONACEAE</v>
          </cell>
          <cell r="H1338" t="str">
            <v>HELIOFITO DURABLE</v>
          </cell>
        </row>
        <row r="1339">
          <cell r="A1339">
            <v>1338</v>
          </cell>
          <cell r="B1339" t="str">
            <v>Unonopsis</v>
          </cell>
          <cell r="C1339" t="str">
            <v>theobromifolia</v>
          </cell>
          <cell r="D1339" t="str">
            <v>Unonopsis theobromifolia</v>
          </cell>
          <cell r="F1339" t="str">
            <v>ANNONACEAE</v>
          </cell>
          <cell r="H1339" t="str">
            <v>INDETERMINADO</v>
          </cell>
        </row>
        <row r="1340">
          <cell r="A1340">
            <v>1339</v>
          </cell>
          <cell r="B1340" t="str">
            <v>Urera</v>
          </cell>
          <cell r="C1340" t="str">
            <v>corallina</v>
          </cell>
          <cell r="D1340" t="str">
            <v>Urera corallina</v>
          </cell>
          <cell r="E1340" t="str">
            <v>(Liebm.) Wedd.</v>
          </cell>
          <cell r="F1340" t="str">
            <v>URTICACEAE</v>
          </cell>
          <cell r="H1340" t="str">
            <v>INDETERMINADO</v>
          </cell>
        </row>
        <row r="1341">
          <cell r="A1341">
            <v>1340</v>
          </cell>
          <cell r="B1341" t="str">
            <v>Vantanea</v>
          </cell>
          <cell r="C1341" t="str">
            <v>barbourii</v>
          </cell>
          <cell r="D1341" t="str">
            <v>Vantanea barbourii</v>
          </cell>
          <cell r="F1341" t="str">
            <v>HUMIRIACEAE</v>
          </cell>
          <cell r="G1341" t="str">
            <v>Campano-Caracolillo-Chiricana-Chiricano-Chiricano 
alegre-Chiricano triste-Ira-Ira chiricana-Ira chiricano-Níspero</v>
          </cell>
          <cell r="H1341" t="str">
            <v>INDETERMINADO</v>
          </cell>
        </row>
        <row r="1342">
          <cell r="A1342">
            <v>1341</v>
          </cell>
          <cell r="B1342" t="str">
            <v>Vantanea</v>
          </cell>
          <cell r="C1342" t="str">
            <v>occidentalis</v>
          </cell>
          <cell r="D1342" t="str">
            <v>Vantanea occidentalis</v>
          </cell>
          <cell r="E1342" t="str">
            <v>Cuatrec.</v>
          </cell>
          <cell r="F1342" t="str">
            <v>HUMIRIACEAE</v>
          </cell>
          <cell r="G1342" t="str">
            <v>Lorito-Chiricano</v>
          </cell>
          <cell r="H1342" t="str">
            <v>ESCIOFITO</v>
          </cell>
        </row>
        <row r="1343">
          <cell r="A1343">
            <v>1342</v>
          </cell>
          <cell r="B1343" t="str">
            <v>Vatairea</v>
          </cell>
          <cell r="C1343" t="str">
            <v>lundellii</v>
          </cell>
          <cell r="D1343" t="str">
            <v>Vatairea lundellii</v>
          </cell>
          <cell r="E1343" t="str">
            <v>(Standl.) Killip</v>
          </cell>
          <cell r="F1343" t="str">
            <v>FABACEAE/PAP.</v>
          </cell>
          <cell r="G1343" t="str">
            <v>Cocobolo de San Carlos-Amargo</v>
          </cell>
          <cell r="H1343" t="str">
            <v>HELIOFITO DURABLE</v>
          </cell>
        </row>
        <row r="1344">
          <cell r="A1344">
            <v>1343</v>
          </cell>
          <cell r="B1344" t="str">
            <v>Vatairea</v>
          </cell>
          <cell r="C1344" t="str">
            <v>erythrocarpa</v>
          </cell>
          <cell r="D1344" t="str">
            <v>Vatairea erythrocarpa</v>
          </cell>
          <cell r="F1344" t="str">
            <v>FABACEAE/PAP.</v>
          </cell>
          <cell r="G1344" t="str">
            <v>Amargo-Amarillón-Carao macho-Cocobila-Cocobolo-
Cocobolo de San Carlos-Mora-Papi</v>
          </cell>
          <cell r="H1344" t="str">
            <v>INDETERMINADO</v>
          </cell>
        </row>
        <row r="1345">
          <cell r="A1345">
            <v>1344</v>
          </cell>
          <cell r="B1345" t="str">
            <v>Vernonia</v>
          </cell>
          <cell r="C1345" t="str">
            <v>triflosculosa</v>
          </cell>
          <cell r="D1345" t="str">
            <v>Vernonia triflosculosa</v>
          </cell>
          <cell r="E1345" t="str">
            <v>Kunth</v>
          </cell>
          <cell r="F1345" t="str">
            <v>ASTERACEAE</v>
          </cell>
          <cell r="H1345" t="str">
            <v>INDETERMINADO</v>
          </cell>
        </row>
        <row r="1346">
          <cell r="A1346">
            <v>1345</v>
          </cell>
          <cell r="B1346" t="str">
            <v>Viburnum</v>
          </cell>
          <cell r="C1346" t="str">
            <v>costaricanum</v>
          </cell>
          <cell r="D1346" t="str">
            <v>Viburnum costaricanum</v>
          </cell>
          <cell r="E1346" t="str">
            <v>(Oerst.) Hemsl.</v>
          </cell>
          <cell r="F1346" t="str">
            <v>CAPRIFOLIACEAE</v>
          </cell>
          <cell r="H1346" t="str">
            <v>INDETERMINADO</v>
          </cell>
        </row>
        <row r="1347">
          <cell r="A1347">
            <v>1346</v>
          </cell>
          <cell r="B1347" t="str">
            <v>Viburnum</v>
          </cell>
          <cell r="C1347" t="str">
            <v>sp</v>
          </cell>
          <cell r="D1347" t="str">
            <v>Viburnum sp</v>
          </cell>
          <cell r="F1347" t="str">
            <v>CAPRIFOLIACEAE</v>
          </cell>
          <cell r="G1347" t="str">
            <v>Sarna de perro</v>
          </cell>
          <cell r="H1347" t="str">
            <v>INDETERMINADO</v>
          </cell>
        </row>
        <row r="1348">
          <cell r="A1348">
            <v>1347</v>
          </cell>
          <cell r="B1348" t="str">
            <v>Virola</v>
          </cell>
          <cell r="C1348" t="str">
            <v>guatemalensis</v>
          </cell>
          <cell r="D1348" t="str">
            <v>Virola guatemalensis</v>
          </cell>
          <cell r="E1348" t="str">
            <v>(Hemsl.) Warb.</v>
          </cell>
          <cell r="F1348" t="str">
            <v>MYRISTICACEAE</v>
          </cell>
          <cell r="G1348" t="str">
            <v>Fruta dorada-Bogamaní-Chancho-Fruta-Mayo-
Palo de chancho-Palo de mayo</v>
          </cell>
          <cell r="H1348" t="str">
            <v>HELIOFITO DURABLE</v>
          </cell>
        </row>
        <row r="1349">
          <cell r="A1349">
            <v>1348</v>
          </cell>
          <cell r="B1349" t="str">
            <v>Virola</v>
          </cell>
          <cell r="C1349" t="str">
            <v>koschnyi</v>
          </cell>
          <cell r="D1349" t="str">
            <v>Virola koschnyi</v>
          </cell>
          <cell r="E1349" t="str">
            <v>Warb.</v>
          </cell>
          <cell r="F1349" t="str">
            <v>MYRISTICACEAE</v>
          </cell>
          <cell r="G1349" t="str">
            <v>Fruta dorada-Bogamaní-Candelo-Fruta-Miguelario</v>
          </cell>
          <cell r="H1349" t="str">
            <v>HELIOFITO DURABLE</v>
          </cell>
        </row>
        <row r="1350">
          <cell r="A1350">
            <v>1349</v>
          </cell>
          <cell r="B1350" t="str">
            <v>Virola</v>
          </cell>
          <cell r="C1350" t="str">
            <v>lensii</v>
          </cell>
          <cell r="D1350" t="str">
            <v>Virola lensii</v>
          </cell>
          <cell r="F1350" t="str">
            <v>MYRISTICACEAE</v>
          </cell>
          <cell r="H1350" t="str">
            <v>INDETERMINADO</v>
          </cell>
        </row>
        <row r="1351">
          <cell r="A1351">
            <v>1350</v>
          </cell>
          <cell r="B1351" t="str">
            <v>Virola</v>
          </cell>
          <cell r="C1351" t="str">
            <v>multiflora</v>
          </cell>
          <cell r="D1351" t="str">
            <v>Virola multiflora</v>
          </cell>
          <cell r="E1351" t="str">
            <v>(Standl.) A.C. Sm.</v>
          </cell>
          <cell r="F1351" t="str">
            <v>MYRISTICACEAE</v>
          </cell>
          <cell r="G1351" t="str">
            <v>Fruta dorada</v>
          </cell>
          <cell r="H1351" t="str">
            <v>HELIOFITO DURABLE</v>
          </cell>
        </row>
        <row r="1352">
          <cell r="A1352">
            <v>1351</v>
          </cell>
          <cell r="B1352" t="str">
            <v>Virola</v>
          </cell>
          <cell r="C1352" t="str">
            <v>sebifera</v>
          </cell>
          <cell r="D1352" t="str">
            <v>Virola sebifera</v>
          </cell>
          <cell r="E1352" t="str">
            <v>Aubl.</v>
          </cell>
          <cell r="F1352" t="str">
            <v>MYRISTICACEAE</v>
          </cell>
          <cell r="G1352" t="str">
            <v>Fruta dorada-Cotón-Fruta-Miguelario</v>
          </cell>
          <cell r="H1352" t="str">
            <v>HELIOFITO DURABLE</v>
          </cell>
        </row>
        <row r="1353">
          <cell r="A1353">
            <v>1352</v>
          </cell>
          <cell r="B1353" t="str">
            <v>Virola</v>
          </cell>
          <cell r="C1353" t="str">
            <v>sp</v>
          </cell>
          <cell r="D1353" t="str">
            <v>Virola sp</v>
          </cell>
          <cell r="F1353" t="str">
            <v>MYRISTICACEAE</v>
          </cell>
          <cell r="G1353" t="str">
            <v>Fruta dorada</v>
          </cell>
          <cell r="H1353" t="str">
            <v>HELIOFITO DURABLE</v>
          </cell>
        </row>
        <row r="1354">
          <cell r="A1354">
            <v>1353</v>
          </cell>
          <cell r="B1354" t="str">
            <v>Virola</v>
          </cell>
          <cell r="C1354" t="str">
            <v>surinamensis</v>
          </cell>
          <cell r="D1354" t="str">
            <v>Virola surinamensis</v>
          </cell>
          <cell r="E1354" t="str">
            <v>(Rol. ex Rottb.) Warb.</v>
          </cell>
          <cell r="F1354" t="str">
            <v>MYRISTICACEAE</v>
          </cell>
          <cell r="G1354" t="str">
            <v>Fruta dorada-Candelo</v>
          </cell>
          <cell r="H1354" t="str">
            <v>HELIOFITO DURABLE</v>
          </cell>
        </row>
        <row r="1355">
          <cell r="A1355">
            <v>1354</v>
          </cell>
          <cell r="B1355" t="str">
            <v>Vismia</v>
          </cell>
          <cell r="C1355" t="str">
            <v>baccifera</v>
          </cell>
          <cell r="D1355" t="str">
            <v>Vismia baccifera</v>
          </cell>
          <cell r="E1355" t="str">
            <v>(L.) Triana &amp; Planch.</v>
          </cell>
          <cell r="F1355" t="str">
            <v>CLUSIACEAE</v>
          </cell>
          <cell r="G1355" t="str">
            <v>Achiotillo</v>
          </cell>
          <cell r="H1355" t="str">
            <v>HELIOFITO EFIMERO</v>
          </cell>
        </row>
        <row r="1356">
          <cell r="A1356">
            <v>1355</v>
          </cell>
          <cell r="B1356" t="str">
            <v>Vismia</v>
          </cell>
          <cell r="C1356" t="str">
            <v>billbergiana</v>
          </cell>
          <cell r="D1356" t="str">
            <v>Vismia billbergiana</v>
          </cell>
          <cell r="E1356" t="str">
            <v>Beurl.</v>
          </cell>
          <cell r="F1356" t="str">
            <v>CLUSIACEAE</v>
          </cell>
          <cell r="G1356" t="str">
            <v>Achiotillo</v>
          </cell>
          <cell r="H1356" t="str">
            <v>HELIOFITO EFIMERO</v>
          </cell>
        </row>
        <row r="1357">
          <cell r="A1357">
            <v>1356</v>
          </cell>
          <cell r="B1357" t="str">
            <v>Vismia</v>
          </cell>
          <cell r="C1357" t="str">
            <v>ferruginea</v>
          </cell>
          <cell r="D1357" t="str">
            <v>Vismia ferruginea</v>
          </cell>
          <cell r="E1357" t="str">
            <v>(mal ap.) Kunth</v>
          </cell>
          <cell r="F1357" t="str">
            <v>CLUSIACEAE</v>
          </cell>
          <cell r="G1357" t="str">
            <v>Achiotillo</v>
          </cell>
          <cell r="H1357" t="str">
            <v>HELIOFITO EFIMERO</v>
          </cell>
        </row>
        <row r="1358">
          <cell r="A1358">
            <v>1357</v>
          </cell>
          <cell r="B1358" t="str">
            <v>Vismia</v>
          </cell>
          <cell r="C1358" t="str">
            <v>macrophylla</v>
          </cell>
          <cell r="D1358" t="str">
            <v>Vismia macrophylla</v>
          </cell>
          <cell r="E1358" t="str">
            <v>Kunth</v>
          </cell>
          <cell r="F1358" t="str">
            <v>CLUSIACEAE</v>
          </cell>
          <cell r="G1358" t="str">
            <v>Achiotillo</v>
          </cell>
          <cell r="H1358" t="str">
            <v>HELIOFITO EFIMERO</v>
          </cell>
        </row>
        <row r="1359">
          <cell r="A1359">
            <v>1358</v>
          </cell>
          <cell r="B1359" t="str">
            <v>Vismia</v>
          </cell>
          <cell r="C1359" t="str">
            <v>sp</v>
          </cell>
          <cell r="D1359" t="str">
            <v>Vismia sp</v>
          </cell>
          <cell r="F1359" t="str">
            <v>CLUSIACEAE</v>
          </cell>
          <cell r="G1359" t="str">
            <v>Achiotillo</v>
          </cell>
          <cell r="H1359" t="str">
            <v>HELIOFITO EFIMERO</v>
          </cell>
        </row>
        <row r="1360">
          <cell r="A1360">
            <v>1359</v>
          </cell>
          <cell r="B1360" t="str">
            <v>Vitex</v>
          </cell>
          <cell r="C1360" t="str">
            <v>cooperi</v>
          </cell>
          <cell r="D1360" t="str">
            <v>Vitex cooperi</v>
          </cell>
          <cell r="E1360" t="str">
            <v>Standl.</v>
          </cell>
          <cell r="F1360" t="str">
            <v>VERBENACEAE</v>
          </cell>
          <cell r="G1360" t="str">
            <v>Manu platano-Cacho venado-Cuajada-Cuajada 
negra-Manú-Manú blanco-Manú cuajada-Mer-Platano</v>
          </cell>
          <cell r="H1360" t="str">
            <v>HELIOFITO DURABLE</v>
          </cell>
        </row>
        <row r="1361">
          <cell r="A1361">
            <v>1360</v>
          </cell>
          <cell r="B1361" t="str">
            <v>Vochysia</v>
          </cell>
          <cell r="C1361" t="str">
            <v>allenii</v>
          </cell>
          <cell r="D1361" t="str">
            <v>Vochysia allenii</v>
          </cell>
          <cell r="E1361" t="str">
            <v>Standl. &amp; L. O. Williams</v>
          </cell>
          <cell r="F1361" t="str">
            <v>VOCHYSIACEAE</v>
          </cell>
          <cell r="G1361" t="str">
            <v>Botarrama-Areno colorado-Baak-Barbachele-Barbaschele-
Botarrama blanco-Botarrama negro-Mayo-Mayo blanco-Mayo rosado-Palo de mayo-San juanillo</v>
          </cell>
          <cell r="H1361" t="str">
            <v>HELIOFITO DURABLE</v>
          </cell>
        </row>
        <row r="1362">
          <cell r="A1362">
            <v>1361</v>
          </cell>
          <cell r="B1362" t="str">
            <v>Vochysia</v>
          </cell>
          <cell r="C1362" t="str">
            <v>ferruginea</v>
          </cell>
          <cell r="D1362" t="str">
            <v>Vochysia ferruginea</v>
          </cell>
          <cell r="E1362" t="str">
            <v>Mart.</v>
          </cell>
          <cell r="F1362" t="str">
            <v>VOCHYSIACEAE</v>
          </cell>
          <cell r="G1362" t="str">
            <v>Botarrama-Botarrama chancho-Chancho colorado-Flor 
de mayo-Mayo-Mayo colorado-Mayo negro-Palo de chancho-Palo mayo-Sebo</v>
          </cell>
          <cell r="H1362" t="str">
            <v>HELIOFITO DURABLE</v>
          </cell>
        </row>
        <row r="1363">
          <cell r="A1363">
            <v>1362</v>
          </cell>
          <cell r="B1363" t="str">
            <v>Vochysia</v>
          </cell>
          <cell r="C1363" t="str">
            <v>guatemalensis</v>
          </cell>
          <cell r="D1363" t="str">
            <v>Vochysia guatemalensis</v>
          </cell>
          <cell r="E1363" t="str">
            <v>Donn. Sm.</v>
          </cell>
          <cell r="F1363" t="str">
            <v>VOCHYSIACEAE</v>
          </cell>
          <cell r="G1363" t="str">
            <v>Chancho-Cebo-Barbachele-Barbaschele-Botarrama-
Chancho blanco-Ira de agua-Magnolia-Mayo-Mayo blanco-Mayo negro-Palo de mayo-Palo de sanjuan-Palo mayo-Sangrillo-Sanjuan-Sebo</v>
          </cell>
          <cell r="H1363" t="str">
            <v>HELIOFITO DURABLE</v>
          </cell>
        </row>
        <row r="1364">
          <cell r="A1364">
            <v>1363</v>
          </cell>
          <cell r="B1364" t="str">
            <v>Vochysia</v>
          </cell>
          <cell r="C1364" t="str">
            <v>megalophylla</v>
          </cell>
          <cell r="D1364" t="str">
            <v>Vochysia megalophylla</v>
          </cell>
          <cell r="F1364" t="str">
            <v>VOCHYSIACEAE</v>
          </cell>
          <cell r="G1364" t="str">
            <v>Flor de mayo-Ira de agua-Mayo-Palo de mayo</v>
          </cell>
          <cell r="H1364" t="str">
            <v>INDETERMINADO</v>
          </cell>
        </row>
        <row r="1365">
          <cell r="A1365">
            <v>1364</v>
          </cell>
          <cell r="B1365" t="str">
            <v>Vochysia</v>
          </cell>
          <cell r="C1365" t="str">
            <v>sp</v>
          </cell>
          <cell r="D1365" t="str">
            <v>Vochysia sp</v>
          </cell>
          <cell r="F1365" t="str">
            <v>VOCHYSIACEAE</v>
          </cell>
          <cell r="H1365" t="str">
            <v>HELIOFITO DURABLE</v>
          </cell>
        </row>
        <row r="1366">
          <cell r="A1366">
            <v>1365</v>
          </cell>
          <cell r="B1366" t="str">
            <v>Vouarana</v>
          </cell>
          <cell r="C1366" t="str">
            <v>anomala</v>
          </cell>
          <cell r="D1366" t="str">
            <v>Vouarana anomala</v>
          </cell>
          <cell r="E1366" t="str">
            <v>(Steyerm.)  Imbach</v>
          </cell>
          <cell r="F1366" t="str">
            <v>SAPINDACEAE</v>
          </cell>
          <cell r="G1366" t="str">
            <v>Areno</v>
          </cell>
          <cell r="H1366" t="str">
            <v>INDETERMINADO</v>
          </cell>
        </row>
        <row r="1367">
          <cell r="A1367">
            <v>1366</v>
          </cell>
          <cell r="B1367" t="str">
            <v>Warszewiczia</v>
          </cell>
          <cell r="C1367" t="str">
            <v>coccinea</v>
          </cell>
          <cell r="D1367" t="str">
            <v>Warszewiczia coccinea</v>
          </cell>
          <cell r="E1367" t="str">
            <v>(Vahl) UNK</v>
          </cell>
          <cell r="F1367" t="str">
            <v>RUBIACEAE</v>
          </cell>
          <cell r="G1367" t="str">
            <v>Pastora-Lengua de diablo-Pastora de montaña-Pastora 
de monte-Zapotillo-Zorrillo-Zorrillo amarillo-Zorrillo bandera</v>
          </cell>
          <cell r="H1367" t="str">
            <v>HELIOFITO DURABLE</v>
          </cell>
        </row>
        <row r="1368">
          <cell r="A1368">
            <v>1367</v>
          </cell>
          <cell r="B1368" t="str">
            <v>Warszewiczia</v>
          </cell>
          <cell r="C1368" t="str">
            <v>uxpanapensis</v>
          </cell>
          <cell r="D1368" t="str">
            <v>Warszewiczia uxpanapensis</v>
          </cell>
          <cell r="E1368" t="str">
            <v>(Lorence) C. M. Taylor</v>
          </cell>
          <cell r="F1368" t="str">
            <v>RUBIACEAE</v>
          </cell>
          <cell r="G1368" t="str">
            <v>Madroño</v>
          </cell>
          <cell r="H1368" t="str">
            <v>HELIOFITO DURABLE</v>
          </cell>
        </row>
        <row r="1369">
          <cell r="A1369">
            <v>1368</v>
          </cell>
          <cell r="B1369" t="str">
            <v>Weinmannia</v>
          </cell>
          <cell r="C1369" t="str">
            <v>pinnata</v>
          </cell>
          <cell r="D1369" t="str">
            <v>Weinmannia pinnata</v>
          </cell>
          <cell r="E1369" t="str">
            <v>L.</v>
          </cell>
          <cell r="F1369" t="str">
            <v>CUNONIACEAE</v>
          </cell>
          <cell r="G1369" t="str">
            <v>Lorito-Arrayan</v>
          </cell>
          <cell r="H1369" t="str">
            <v>HELIOFITO DURABLE</v>
          </cell>
        </row>
        <row r="1370">
          <cell r="A1370">
            <v>1369</v>
          </cell>
          <cell r="B1370" t="str">
            <v>Weinmannia</v>
          </cell>
          <cell r="C1370" t="str">
            <v>wercklei</v>
          </cell>
          <cell r="D1370" t="str">
            <v>Weinmannia wercklei</v>
          </cell>
          <cell r="E1370" t="str">
            <v>Standl.</v>
          </cell>
          <cell r="F1370" t="str">
            <v>CUNONIACEAE</v>
          </cell>
          <cell r="H1370" t="str">
            <v>HELIOFITO DURABLE</v>
          </cell>
        </row>
        <row r="1371">
          <cell r="A1371">
            <v>1370</v>
          </cell>
          <cell r="B1371" t="str">
            <v>Weinmannia</v>
          </cell>
          <cell r="C1371" t="str">
            <v>sp</v>
          </cell>
          <cell r="D1371" t="str">
            <v>Weinmannia sp</v>
          </cell>
          <cell r="F1371" t="str">
            <v>CUNONIACEAE</v>
          </cell>
          <cell r="H1371" t="str">
            <v>HELIOFITO DURABLE</v>
          </cell>
        </row>
        <row r="1372">
          <cell r="A1372">
            <v>1371</v>
          </cell>
          <cell r="B1372" t="str">
            <v>Welfia</v>
          </cell>
          <cell r="C1372" t="str">
            <v>regia</v>
          </cell>
          <cell r="D1372" t="str">
            <v>Welfia regia</v>
          </cell>
          <cell r="F1372" t="str">
            <v>ARECACEAE</v>
          </cell>
          <cell r="G1372" t="str">
            <v>Corozo</v>
          </cell>
          <cell r="H1372" t="str">
            <v>ESCIOFITO</v>
          </cell>
        </row>
        <row r="1373">
          <cell r="A1373">
            <v>1372</v>
          </cell>
          <cell r="B1373" t="str">
            <v>Wercklea</v>
          </cell>
          <cell r="C1373" t="str">
            <v>insignis</v>
          </cell>
          <cell r="D1373" t="str">
            <v>Wercklea insignis</v>
          </cell>
          <cell r="E1373" t="str">
            <v>Pittier &amp; Standl.</v>
          </cell>
          <cell r="F1373" t="str">
            <v>MALVACEAE</v>
          </cell>
          <cell r="G1373" t="str">
            <v>Clavelon de montaña-Burío-Burío extranjero-Burío 
guaria-Clavelón-Farol Chino-Panamá-Tabacón</v>
          </cell>
          <cell r="H1373" t="str">
            <v>HELIOFITO EFIMERO</v>
          </cell>
        </row>
        <row r="1374">
          <cell r="A1374">
            <v>1373</v>
          </cell>
          <cell r="B1374" t="str">
            <v>Williamodendron</v>
          </cell>
          <cell r="C1374" t="str">
            <v>glaucophyllum</v>
          </cell>
          <cell r="D1374" t="str">
            <v>Williamodendron glaucophyllum</v>
          </cell>
          <cell r="F1374" t="str">
            <v>LAURACEAE</v>
          </cell>
          <cell r="G1374" t="str">
            <v>Melón-Oloroso</v>
          </cell>
          <cell r="H1374" t="str">
            <v>INDETERMINADO</v>
          </cell>
        </row>
        <row r="1375">
          <cell r="A1375">
            <v>1374</v>
          </cell>
          <cell r="B1375" t="str">
            <v>Witheringia</v>
          </cell>
          <cell r="C1375" t="str">
            <v>sp</v>
          </cell>
          <cell r="D1375" t="str">
            <v>Witheringia sp</v>
          </cell>
          <cell r="F1375" t="str">
            <v>SOLANACEAE</v>
          </cell>
          <cell r="H1375" t="str">
            <v>PIONERA</v>
          </cell>
        </row>
        <row r="1376">
          <cell r="A1376">
            <v>1375</v>
          </cell>
          <cell r="B1376" t="str">
            <v>Ximenia</v>
          </cell>
          <cell r="C1376" t="str">
            <v>americana</v>
          </cell>
          <cell r="D1376" t="str">
            <v>Ximenia americana</v>
          </cell>
          <cell r="F1376" t="str">
            <v>OLACACEAE</v>
          </cell>
          <cell r="H1376" t="str">
            <v>INDETERMINADO</v>
          </cell>
        </row>
        <row r="1377">
          <cell r="A1377">
            <v>1376</v>
          </cell>
          <cell r="B1377" t="str">
            <v>Xylopia</v>
          </cell>
          <cell r="C1377" t="str">
            <v>bocatorena</v>
          </cell>
          <cell r="D1377" t="str">
            <v>Xylopia bocatorena</v>
          </cell>
          <cell r="E1377" t="str">
            <v>Schery</v>
          </cell>
          <cell r="F1377" t="str">
            <v>ANNONACEAE</v>
          </cell>
          <cell r="H1377" t="str">
            <v>HELIOFITO DURABLE</v>
          </cell>
        </row>
        <row r="1378">
          <cell r="A1378">
            <v>1377</v>
          </cell>
          <cell r="B1378" t="str">
            <v>Xylopia</v>
          </cell>
          <cell r="C1378" t="str">
            <v>frutescens</v>
          </cell>
          <cell r="D1378" t="str">
            <v>Xylopia frutescens</v>
          </cell>
          <cell r="E1378" t="str">
            <v>Aubl.</v>
          </cell>
          <cell r="F1378" t="str">
            <v>ANNONACEAE</v>
          </cell>
          <cell r="H1378" t="str">
            <v>HELIOFITO DURABLE</v>
          </cell>
        </row>
        <row r="1379">
          <cell r="A1379">
            <v>1378</v>
          </cell>
          <cell r="B1379" t="str">
            <v>Xylopia</v>
          </cell>
          <cell r="C1379" t="str">
            <v>macrantha</v>
          </cell>
          <cell r="D1379" t="str">
            <v>Xylopia macrantha</v>
          </cell>
          <cell r="E1379" t="str">
            <v>Triana &amp; Planch.</v>
          </cell>
          <cell r="F1379" t="str">
            <v>ANNONACEAE</v>
          </cell>
          <cell r="G1379" t="str">
            <v>Malagueto de montaña</v>
          </cell>
          <cell r="H1379" t="str">
            <v>HELIOFITO DURABLE</v>
          </cell>
        </row>
        <row r="1380">
          <cell r="A1380">
            <v>1379</v>
          </cell>
          <cell r="B1380" t="str">
            <v>Xylopia</v>
          </cell>
          <cell r="C1380" t="str">
            <v>sericea</v>
          </cell>
          <cell r="D1380" t="str">
            <v>Xylopia sericea</v>
          </cell>
          <cell r="E1380" t="str">
            <v>A. St.-Hil</v>
          </cell>
          <cell r="F1380" t="str">
            <v>ANNONACEAE</v>
          </cell>
          <cell r="H1380" t="str">
            <v>INDETERMINADO</v>
          </cell>
        </row>
        <row r="1381">
          <cell r="A1381">
            <v>1380</v>
          </cell>
          <cell r="B1381" t="str">
            <v>Xylopia</v>
          </cell>
          <cell r="C1381" t="str">
            <v>sericophylla</v>
          </cell>
          <cell r="D1381" t="str">
            <v>Xylopia sericophylla</v>
          </cell>
          <cell r="E1381" t="str">
            <v>Standl. &amp; L. O. Williams</v>
          </cell>
          <cell r="F1381" t="str">
            <v>ANNONACEAE</v>
          </cell>
          <cell r="G1381" t="str">
            <v>Lengua de gallina-Vara alta-Flaco-Gabul-
Malaqueto-Manga larga-Sardino-Yayo</v>
          </cell>
          <cell r="H1381" t="str">
            <v>HELIOFITO DURABLE</v>
          </cell>
        </row>
        <row r="1382">
          <cell r="A1382">
            <v>1381</v>
          </cell>
          <cell r="B1382" t="str">
            <v>Xylosma</v>
          </cell>
          <cell r="C1382" t="str">
            <v>chlorantha</v>
          </cell>
          <cell r="D1382" t="str">
            <v>Xylosma chlorantha</v>
          </cell>
          <cell r="E1382" t="str">
            <v>Donn. Sm.</v>
          </cell>
          <cell r="F1382" t="str">
            <v>FLACOURTIACEAE</v>
          </cell>
          <cell r="H1382" t="str">
            <v>HELIOFITO DURABLE</v>
          </cell>
        </row>
        <row r="1383">
          <cell r="A1383">
            <v>1382</v>
          </cell>
          <cell r="B1383" t="str">
            <v>Xylosma</v>
          </cell>
          <cell r="C1383" t="str">
            <v>excelsum</v>
          </cell>
          <cell r="D1383" t="str">
            <v>Xylosma excelsum</v>
          </cell>
          <cell r="F1383" t="str">
            <v>FLACOURTIACEAE</v>
          </cell>
          <cell r="H1383" t="str">
            <v>INDETERMINADO</v>
          </cell>
        </row>
        <row r="1384">
          <cell r="A1384">
            <v>1383</v>
          </cell>
          <cell r="B1384" t="str">
            <v>Xylosma</v>
          </cell>
          <cell r="C1384" t="str">
            <v>hispidula</v>
          </cell>
          <cell r="D1384" t="str">
            <v>Xylosma hispidula</v>
          </cell>
          <cell r="E1384" t="str">
            <v>Standl.</v>
          </cell>
          <cell r="F1384" t="str">
            <v>FLACOURTIACEAE</v>
          </cell>
          <cell r="H1384" t="str">
            <v>INDETERMINADO</v>
          </cell>
        </row>
        <row r="1385">
          <cell r="A1385">
            <v>1384</v>
          </cell>
          <cell r="B1385" t="str">
            <v>Xylosma</v>
          </cell>
          <cell r="C1385" t="str">
            <v>intermedia</v>
          </cell>
          <cell r="D1385" t="str">
            <v>Xylosma intermedia</v>
          </cell>
          <cell r="E1385" t="str">
            <v>(Seem.) Triana &amp; Planch.</v>
          </cell>
          <cell r="F1385" t="str">
            <v>FLACOURTIACEAE</v>
          </cell>
          <cell r="H1385" t="str">
            <v>INDETERMINADO</v>
          </cell>
        </row>
        <row r="1386">
          <cell r="A1386">
            <v>1385</v>
          </cell>
          <cell r="B1386" t="str">
            <v>Zanthoxylum</v>
          </cell>
          <cell r="C1386" t="str">
            <v>acuminatum</v>
          </cell>
          <cell r="D1386" t="str">
            <v>Zanthoxylum acuminatum</v>
          </cell>
          <cell r="E1386" t="str">
            <v>(Sw.) Sw.</v>
          </cell>
          <cell r="F1386" t="str">
            <v>RUTACEAE</v>
          </cell>
          <cell r="G1386" t="str">
            <v>Lagartillo-Lagartillo amarillo-Palo de 
lagarto-Shibi-Tolók-Tolókló</v>
          </cell>
          <cell r="H1386" t="str">
            <v>INDETERMINADO</v>
          </cell>
        </row>
        <row r="1387">
          <cell r="A1387">
            <v>1386</v>
          </cell>
          <cell r="B1387" t="str">
            <v>Zanthoxylum</v>
          </cell>
          <cell r="C1387" t="str">
            <v>caribaeum</v>
          </cell>
          <cell r="D1387" t="str">
            <v>Zanthoxylum caribaeum</v>
          </cell>
          <cell r="E1387" t="str">
            <v>Lamarck</v>
          </cell>
          <cell r="F1387" t="str">
            <v>RUTACEAE</v>
          </cell>
          <cell r="H1387" t="str">
            <v>INDETERMINADO</v>
          </cell>
        </row>
        <row r="1388">
          <cell r="A1388">
            <v>1387</v>
          </cell>
          <cell r="B1388" t="str">
            <v>Zanthoxylum</v>
          </cell>
          <cell r="C1388" t="str">
            <v>ekmanii</v>
          </cell>
          <cell r="D1388" t="str">
            <v>Zanthoxylum ekmanii</v>
          </cell>
          <cell r="E1388" t="str">
            <v>(Urb.) Alain</v>
          </cell>
          <cell r="F1388" t="str">
            <v>RUTACEAE</v>
          </cell>
          <cell r="G1388" t="str">
            <v>Lagarto amarillo-Lagartillo-Lagarto-Lagarto amarillo</v>
          </cell>
          <cell r="H1388" t="str">
            <v>HELIOFITO DURABLE</v>
          </cell>
        </row>
        <row r="1389">
          <cell r="A1389">
            <v>1388</v>
          </cell>
          <cell r="B1389" t="str">
            <v>Zanthoxylum</v>
          </cell>
          <cell r="C1389" t="str">
            <v>melanostictum</v>
          </cell>
          <cell r="D1389" t="str">
            <v>Zanthoxylum melanostictum</v>
          </cell>
          <cell r="E1389" t="str">
            <v>Schltdl. &amp; Cham.</v>
          </cell>
          <cell r="F1389" t="str">
            <v>RUTACEAE</v>
          </cell>
          <cell r="G1389" t="str">
            <v>Lagartillo</v>
          </cell>
          <cell r="H1389" t="str">
            <v>HELIOFITO DURABLE</v>
          </cell>
        </row>
        <row r="1390">
          <cell r="A1390">
            <v>1389</v>
          </cell>
          <cell r="B1390" t="str">
            <v>Zanthoxylum</v>
          </cell>
          <cell r="C1390" t="str">
            <v>juniperinum</v>
          </cell>
          <cell r="D1390" t="str">
            <v>Zanthoxylum juniperinum</v>
          </cell>
          <cell r="E1390" t="str">
            <v>Poepp.</v>
          </cell>
          <cell r="F1390" t="str">
            <v>RUTACEAE</v>
          </cell>
          <cell r="H1390" t="str">
            <v>INDETERMINADO</v>
          </cell>
        </row>
        <row r="1391">
          <cell r="A1391">
            <v>1390</v>
          </cell>
          <cell r="B1391" t="str">
            <v>Zanthoxylum</v>
          </cell>
          <cell r="C1391" t="str">
            <v>kellermanii</v>
          </cell>
          <cell r="D1391" t="str">
            <v>Zanthoxylum kellermanii</v>
          </cell>
          <cell r="E1391" t="str">
            <v>P. Wilson</v>
          </cell>
          <cell r="F1391" t="str">
            <v>RUTACEAE</v>
          </cell>
          <cell r="G1391" t="str">
            <v>Lagarto negro</v>
          </cell>
          <cell r="H1391" t="str">
            <v>INDETERMINADO</v>
          </cell>
        </row>
        <row r="1392">
          <cell r="A1392">
            <v>1391</v>
          </cell>
          <cell r="B1392" t="str">
            <v>Zanthoxylum</v>
          </cell>
          <cell r="C1392" t="str">
            <v>panamense</v>
          </cell>
          <cell r="D1392" t="str">
            <v>Zanthoxylum panamense</v>
          </cell>
          <cell r="E1392" t="str">
            <v>P. Wilson</v>
          </cell>
          <cell r="F1392" t="str">
            <v>RUTACEAE</v>
          </cell>
          <cell r="G1392" t="str">
            <v>Lagartillo</v>
          </cell>
          <cell r="H1392" t="str">
            <v>HELIOFITO DURABLE</v>
          </cell>
        </row>
        <row r="1393">
          <cell r="A1393">
            <v>1392</v>
          </cell>
          <cell r="B1393" t="str">
            <v>Zanthoxylum</v>
          </cell>
          <cell r="C1393" t="str">
            <v>procerum</v>
          </cell>
          <cell r="D1393" t="str">
            <v>Zanthoxylum procerum</v>
          </cell>
          <cell r="F1393" t="str">
            <v>RUTACEAE</v>
          </cell>
          <cell r="H1393" t="str">
            <v>INDETERMINADO</v>
          </cell>
        </row>
        <row r="1394">
          <cell r="A1394">
            <v>1393</v>
          </cell>
          <cell r="B1394" t="str">
            <v>Zanthoxylum</v>
          </cell>
          <cell r="C1394" t="str">
            <v>riedelianum</v>
          </cell>
          <cell r="D1394" t="str">
            <v>Zanthoxylum riedelianum</v>
          </cell>
          <cell r="E1394" t="str">
            <v>Engl.</v>
          </cell>
          <cell r="F1394" t="str">
            <v>RUTACEAE</v>
          </cell>
          <cell r="G1394" t="str">
            <v>Lagartillo</v>
          </cell>
          <cell r="H1394" t="str">
            <v>HELIOFITO DURABLE</v>
          </cell>
        </row>
        <row r="1395">
          <cell r="A1395">
            <v>1394</v>
          </cell>
          <cell r="B1395" t="str">
            <v>Zanthoxylum</v>
          </cell>
          <cell r="C1395" t="str">
            <v>sp</v>
          </cell>
          <cell r="D1395" t="str">
            <v>Zanthoxylum sp</v>
          </cell>
          <cell r="F1395" t="str">
            <v>RUTACEAE</v>
          </cell>
          <cell r="G1395" t="str">
            <v>Lagartillo</v>
          </cell>
          <cell r="H1395" t="str">
            <v>HELIOFITO DURABLE</v>
          </cell>
        </row>
        <row r="1396">
          <cell r="A1396">
            <v>1395</v>
          </cell>
          <cell r="B1396" t="str">
            <v>Zapoteca</v>
          </cell>
          <cell r="C1396" t="str">
            <v>tetragona</v>
          </cell>
          <cell r="D1396" t="str">
            <v>Zapoteca tetragona</v>
          </cell>
          <cell r="E1396" t="str">
            <v>(Willd.) Hernandez</v>
          </cell>
          <cell r="F1396" t="str">
            <v>FABACEAE/MIM.</v>
          </cell>
          <cell r="H1396" t="str">
            <v>HELIOFITO DURABLE</v>
          </cell>
        </row>
        <row r="1397">
          <cell r="A1397">
            <v>1396</v>
          </cell>
          <cell r="B1397" t="str">
            <v>Zinowiewia</v>
          </cell>
          <cell r="C1397" t="str">
            <v>costaricensis</v>
          </cell>
          <cell r="D1397" t="str">
            <v>Zinowiewia costaricensis</v>
          </cell>
          <cell r="E1397" t="str">
            <v>Lundell</v>
          </cell>
          <cell r="F1397" t="str">
            <v>CELASTRACEAE</v>
          </cell>
          <cell r="G1397" t="str">
            <v>Corroncho</v>
          </cell>
          <cell r="H1397" t="str">
            <v>ESCIOFITO</v>
          </cell>
        </row>
        <row r="1398">
          <cell r="A1398">
            <v>1397</v>
          </cell>
          <cell r="B1398" t="str">
            <v>Zinowiewia</v>
          </cell>
          <cell r="C1398" t="str">
            <v>integerrima</v>
          </cell>
          <cell r="D1398" t="str">
            <v>Zinowiewia integerrima</v>
          </cell>
          <cell r="E1398" t="str">
            <v>(Turcz.) Turcz.</v>
          </cell>
          <cell r="F1398" t="str">
            <v>CELASTRACEAE</v>
          </cell>
          <cell r="G1398" t="str">
            <v>Corroncho</v>
          </cell>
          <cell r="H1398" t="str">
            <v>ESCIOFITO</v>
          </cell>
        </row>
        <row r="1399">
          <cell r="A1399">
            <v>1398</v>
          </cell>
          <cell r="B1399" t="str">
            <v>Ziziphus</v>
          </cell>
          <cell r="C1399" t="str">
            <v>chloroxylon</v>
          </cell>
          <cell r="D1399" t="str">
            <v>Ziziphus chloroxylon</v>
          </cell>
          <cell r="F1399" t="str">
            <v>RHAMNACEAE</v>
          </cell>
          <cell r="H1399" t="str">
            <v>INDETERMINADO</v>
          </cell>
        </row>
        <row r="1400">
          <cell r="A1400">
            <v>1399</v>
          </cell>
          <cell r="B1400" t="str">
            <v>Zuelania</v>
          </cell>
          <cell r="C1400" t="str">
            <v>guidonia</v>
          </cell>
          <cell r="D1400" t="str">
            <v>Zuelania guidonia</v>
          </cell>
          <cell r="E1400" t="str">
            <v>(Sw.) Britton &amp; Millsp.</v>
          </cell>
          <cell r="F1400" t="str">
            <v>FLACOURTIACEAE</v>
          </cell>
          <cell r="H1400" t="str">
            <v>INDETERMINADO</v>
          </cell>
        </row>
        <row r="1401">
          <cell r="A1401">
            <v>1400</v>
          </cell>
          <cell r="B1401" t="str">
            <v>Zygia</v>
          </cell>
          <cell r="C1401" t="str">
            <v>brenesii</v>
          </cell>
          <cell r="D1401" t="str">
            <v>Zygia brenesii</v>
          </cell>
          <cell r="E1401" t="str">
            <v>(Standl.) L. Rico</v>
          </cell>
          <cell r="F1401" t="str">
            <v>FABACEAE/MIM.</v>
          </cell>
          <cell r="G1401" t="str">
            <v>Sotacaballo</v>
          </cell>
          <cell r="H1401" t="str">
            <v>HELIOFITO DURABLE</v>
          </cell>
        </row>
        <row r="1402">
          <cell r="A1402">
            <v>1401</v>
          </cell>
          <cell r="B1402" t="str">
            <v>Zygia</v>
          </cell>
          <cell r="C1402" t="str">
            <v>confusa</v>
          </cell>
          <cell r="D1402" t="str">
            <v>Zygia confusa</v>
          </cell>
          <cell r="E1402" t="str">
            <v>L. Rico</v>
          </cell>
          <cell r="F1402" t="str">
            <v>FABACEAE/MIM.</v>
          </cell>
          <cell r="G1402" t="str">
            <v>Sotacaballo</v>
          </cell>
          <cell r="H1402" t="str">
            <v>HELIOFITO DURABLE</v>
          </cell>
        </row>
        <row r="1403">
          <cell r="A1403">
            <v>1402</v>
          </cell>
          <cell r="B1403" t="str">
            <v>Zygia</v>
          </cell>
          <cell r="C1403" t="str">
            <v>gigantifoliola</v>
          </cell>
          <cell r="D1403" t="str">
            <v>Zygia gigantifoliola</v>
          </cell>
          <cell r="E1403" t="str">
            <v>(Schery) L. Rico</v>
          </cell>
          <cell r="F1403" t="str">
            <v>FABACEAE/MIM.</v>
          </cell>
          <cell r="G1403" t="str">
            <v>Sotacaballo</v>
          </cell>
          <cell r="H1403" t="str">
            <v>HELIOFITO DURABLE</v>
          </cell>
        </row>
        <row r="1404">
          <cell r="A1404">
            <v>1403</v>
          </cell>
          <cell r="B1404" t="str">
            <v>Zygia</v>
          </cell>
          <cell r="C1404" t="str">
            <v>longifolia</v>
          </cell>
          <cell r="D1404" t="str">
            <v>Zygia longifolia</v>
          </cell>
          <cell r="E1404" t="str">
            <v>(Humb. &amp; Bonpl. ex Willd.) Britton &amp; Rose</v>
          </cell>
          <cell r="F1404" t="str">
            <v>FABACEAE/MIM.</v>
          </cell>
          <cell r="G1404" t="str">
            <v>Sotacaballo</v>
          </cell>
          <cell r="H1404" t="str">
            <v>HELIOFITO DURABLE</v>
          </cell>
        </row>
        <row r="1405">
          <cell r="A1405">
            <v>1404</v>
          </cell>
          <cell r="B1405" t="str">
            <v>Zygia</v>
          </cell>
          <cell r="C1405" t="str">
            <v>unifoliolata</v>
          </cell>
          <cell r="D1405" t="str">
            <v>Zygia unifoliolata</v>
          </cell>
          <cell r="E1405" t="str">
            <v>(Benth.) Pittier</v>
          </cell>
          <cell r="F1405" t="str">
            <v>FABACEAE/MIM.</v>
          </cell>
          <cell r="G1405" t="str">
            <v>Sotacaballo-Canilla de mula</v>
          </cell>
          <cell r="H1405" t="str">
            <v>HELIOFITO DURABLE</v>
          </cell>
        </row>
        <row r="1406">
          <cell r="A1406">
            <v>1405</v>
          </cell>
          <cell r="B1406" t="str">
            <v>Zygia</v>
          </cell>
          <cell r="C1406" t="str">
            <v>sp</v>
          </cell>
          <cell r="D1406" t="str">
            <v>Zygia sp</v>
          </cell>
          <cell r="F1406" t="str">
            <v>FABACEAE/MIM.</v>
          </cell>
          <cell r="G1406" t="str">
            <v>Sotacaballo</v>
          </cell>
          <cell r="H1406" t="str">
            <v>HELIOFITO DURABLE</v>
          </cell>
        </row>
      </sheetData>
      <sheetData sheetId="53">
        <row r="4">
          <cell r="E4" t="str">
            <v xml:space="preserve"> Cantidad de publicaciones </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 Aprov. Maderable"/>
      <sheetName val="1.2 Aprov. No Aprobadas"/>
      <sheetName val="1.3 Especies Forestales"/>
      <sheetName val="1.4 Proyecto Forestal"/>
      <sheetName val="1.5 Seguimiento PSA"/>
      <sheetName val="1.6 Permisos Extracción"/>
      <sheetName val="1.7 Licencias"/>
      <sheetName val="1.8 Permisos Vida Silves"/>
      <sheetName val="1.9  Educación Amb"/>
      <sheetName val="1.10 Publicaciones Educ.A"/>
      <sheetName val="1.11 Animales Cautiverio"/>
      <sheetName val="1.12 Quejas Atendidas"/>
      <sheetName val="1.13 Denuncias Interpuestas"/>
      <sheetName val="1.14 Recursos H C.P."/>
      <sheetName val="1.15 Especies Decomisadas"/>
      <sheetName val="1.16 Centros de Aserrio"/>
      <sheetName val="1.17 Incendios"/>
      <sheetName val="1.18 Visados"/>
      <sheetName val="1.19 Visitantes"/>
      <sheetName val="1.20 Permisos de Uso"/>
      <sheetName val="1.21 Areas Protegidas"/>
      <sheetName val="1.22 Tenencia"/>
      <sheetName val="1.23 Voluntariado"/>
      <sheetName val="1.24 Investigación"/>
      <sheetName val="2.1 Infraestructura"/>
      <sheetName val="2.2 Recurso humano"/>
      <sheetName val="2.3 Capacitación"/>
      <sheetName val="2.4 Ingresos"/>
      <sheetName val="2.5 Egresos"/>
      <sheetName val="2.6 Otros Egresos"/>
      <sheetName val="Lista General"/>
      <sheetName val="Lista de Especies Forestales"/>
      <sheetName val="Versiones "/>
      <sheetName val="Oficios"/>
      <sheetName val="A.S.P"/>
      <sheetName val="Tablas por Programa 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A3" t="str">
            <v>ACAHN</v>
          </cell>
        </row>
        <row r="4">
          <cell r="A4" t="str">
            <v>ACAT</v>
          </cell>
        </row>
        <row r="5">
          <cell r="A5" t="str">
            <v>ACCVC</v>
          </cell>
        </row>
        <row r="6">
          <cell r="A6" t="str">
            <v>ACG</v>
          </cell>
        </row>
        <row r="7">
          <cell r="A7" t="str">
            <v>ACLAC</v>
          </cell>
        </row>
        <row r="8">
          <cell r="A8" t="str">
            <v>ACLAP</v>
          </cell>
        </row>
        <row r="9">
          <cell r="A9" t="str">
            <v>ACMIC</v>
          </cell>
        </row>
        <row r="10">
          <cell r="A10" t="str">
            <v>ACOPAC</v>
          </cell>
        </row>
        <row r="11">
          <cell r="A11" t="str">
            <v>ACOSA</v>
          </cell>
        </row>
        <row r="12">
          <cell r="A12" t="str">
            <v>ACT</v>
          </cell>
        </row>
        <row r="13">
          <cell r="A13" t="str">
            <v>ACTO</v>
          </cell>
        </row>
      </sheetData>
      <sheetData sheetId="31"/>
      <sheetData sheetId="32"/>
      <sheetData sheetId="33"/>
      <sheetData sheetId="34"/>
      <sheetData sheetId="3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 Aprov. Maderable"/>
      <sheetName val="1.2 Aprov. No Aprobadas"/>
      <sheetName val="1.3 Especies Forestales"/>
      <sheetName val="1.4 Proyecto Forestal"/>
      <sheetName val="1.5 Seguimiento PSA"/>
      <sheetName val="1.6 Permisos Extracción"/>
      <sheetName val="1.7 Licencias"/>
      <sheetName val="1.8 Permisos Vida Silves"/>
      <sheetName val="1.9  Educación Amb"/>
      <sheetName val="1.10 Publicaciones Educ.A"/>
      <sheetName val="1.11 Animales Cautiverio"/>
      <sheetName val="1.12 Quejas Atendidas"/>
      <sheetName val="1.13 Denuncias Interpuestas"/>
      <sheetName val="1.14 Recursos H C.P."/>
      <sheetName val="1.15 Especies Decomisadas"/>
      <sheetName val="1.16 Centros de Aserrio"/>
      <sheetName val="1.17 Incendios"/>
      <sheetName val="1.18 Visados"/>
      <sheetName val="1.19 Visitantes"/>
      <sheetName val="1.20 Permisos de Uso"/>
      <sheetName val="1.21 Areas Protegidas"/>
      <sheetName val="1.22 Tenencia"/>
      <sheetName val="1.23 Voluntariado"/>
      <sheetName val="1.24 Investigación"/>
      <sheetName val="2.1 Infraestructura"/>
      <sheetName val="2.2 Recurso humano"/>
      <sheetName val="2.3 Capacitación"/>
      <sheetName val="2.4 Ingresos"/>
      <sheetName val="2.5 Egresos"/>
      <sheetName val="2.6 Otros Egresos"/>
      <sheetName val="Lista General"/>
      <sheetName val="Lista de Especies Forestales"/>
      <sheetName val="Versiones "/>
      <sheetName val="Oficios"/>
      <sheetName val="A.S.P"/>
      <sheetName val="Tablas por Programa 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DA3" t="str">
            <v>01-Lambert Sur</v>
          </cell>
          <cell r="DU3" t="str">
            <v>Cooperación internacional</v>
          </cell>
          <cell r="ET3" t="str">
            <v>Buena</v>
          </cell>
        </row>
        <row r="4">
          <cell r="DU4" t="str">
            <v>Fideicomisos</v>
          </cell>
          <cell r="ET4" t="str">
            <v>Inhabitable</v>
          </cell>
        </row>
        <row r="5">
          <cell r="DU5" t="str">
            <v>Fondo de parques nacionales</v>
          </cell>
          <cell r="ET5" t="str">
            <v>Mala</v>
          </cell>
        </row>
        <row r="6">
          <cell r="DU6" t="str">
            <v>Fondo forestal</v>
          </cell>
          <cell r="ET6" t="str">
            <v>Regular</v>
          </cell>
        </row>
        <row r="7">
          <cell r="DU7" t="str">
            <v>Fondo vida silvestre</v>
          </cell>
          <cell r="ET7" t="str">
            <v>Otro-Aclarar o información en la casilla de observaciones.</v>
          </cell>
        </row>
        <row r="8">
          <cell r="DU8" t="str">
            <v>Fundación parques nacionales</v>
          </cell>
        </row>
        <row r="9">
          <cell r="DU9" t="str">
            <v>Fundaciones especificas</v>
          </cell>
        </row>
        <row r="10">
          <cell r="DU10" t="str">
            <v>Presupuesto ordinario</v>
          </cell>
        </row>
        <row r="11">
          <cell r="DU11" t="str">
            <v>Proyectos conjuntos INBio-SINAC</v>
          </cell>
        </row>
        <row r="12">
          <cell r="DU12" t="str">
            <v>Otro-Aclarar o información en la casilla de observaciones.</v>
          </cell>
        </row>
      </sheetData>
      <sheetData sheetId="31"/>
      <sheetData sheetId="32"/>
      <sheetData sheetId="33"/>
      <sheetData sheetId="34"/>
      <sheetData sheetId="3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1.1"/>
      <sheetName val="1.1 Aprov. Maderable"/>
      <sheetName val="Resumen 1.2"/>
      <sheetName val="1.2 Aprov. No Aprobadas"/>
      <sheetName val="Resumen 1.3"/>
      <sheetName val="1.3 Especies Forestales"/>
      <sheetName val="Resumen 1.4"/>
      <sheetName val="1.4 Proyecto Forestal"/>
      <sheetName val="Resumen 1.5"/>
      <sheetName val="1.5 Seguimiento PSA"/>
      <sheetName val="Resumen 1.6"/>
      <sheetName val="1.6 Permisos Extracción"/>
      <sheetName val="Resumen 1.7"/>
      <sheetName val="1.7 Licencias"/>
      <sheetName val="Resumen 1.8"/>
      <sheetName val="1.8 Permisos Vida Silves"/>
      <sheetName val="Resumen 1.9"/>
      <sheetName val="1.9  Educación Amb"/>
      <sheetName val="Resumen 1.10"/>
      <sheetName val="1.10 Publicaciones Educ.A"/>
      <sheetName val="Resumen 1.11"/>
      <sheetName val="1.11 Animales Cautiverio"/>
      <sheetName val="Resumen 1.12"/>
      <sheetName val="1.12 Quejas Atendidas"/>
      <sheetName val="Resumen 1.13"/>
      <sheetName val="1.13 Denuncias Interpuestas"/>
      <sheetName val="Resumen 1.14"/>
      <sheetName val="1.14 Recursos H C.P."/>
      <sheetName val="Resumen 1.15"/>
      <sheetName val="1.15 Especies Decomisadas"/>
      <sheetName val="Resumen 1.16"/>
      <sheetName val="1.16 Centros de Aserrio"/>
      <sheetName val="Resumen 1.17"/>
      <sheetName val="1.17 Incendios"/>
      <sheetName val="Resumen 1.18"/>
      <sheetName val="1.18 Visados"/>
      <sheetName val="Resumen 1.19"/>
      <sheetName val="1.19 Visitantes"/>
      <sheetName val="Resumen 1.20"/>
      <sheetName val="1.20 Permisos de Uso"/>
      <sheetName val="1.21 Areas Protegidas"/>
      <sheetName val="Resumen 1.22"/>
      <sheetName val="1.22 Tenencia"/>
      <sheetName val="Resumen 1.23"/>
      <sheetName val="1.23 Voluntariado"/>
      <sheetName val="Resumen 1.24"/>
      <sheetName val="1.24 Investigación"/>
      <sheetName val="Resumen 2.1"/>
      <sheetName val="2.1 Infraestructura"/>
      <sheetName val="Resumen 2.2"/>
      <sheetName val="2.2 Recurso humano"/>
      <sheetName val="Resumen 2.3"/>
      <sheetName val="2.3 Capacitación"/>
      <sheetName val="2.4 Ingresos"/>
      <sheetName val="2.5 Egresos"/>
      <sheetName val="2.6 Otros Egresos"/>
      <sheetName val="Lista General"/>
      <sheetName val="Lista de Especies Forestales"/>
      <sheetName val="A.S.P"/>
      <sheetName val="Tablas por Programa P"/>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ow r="3">
          <cell r="DX3" t="str">
            <v>Asistencia inspecciones oculares con jueces o agentes</v>
          </cell>
        </row>
        <row r="4">
          <cell r="DX4" t="str">
            <v>Asistencia juicios declaraciones y similares</v>
          </cell>
        </row>
        <row r="5">
          <cell r="DX5" t="str">
            <v>Atención a Quejas</v>
          </cell>
        </row>
        <row r="6">
          <cell r="DX6" t="str">
            <v>Control de pesca ilegal en el mar.</v>
          </cell>
        </row>
        <row r="7">
          <cell r="DX7" t="str">
            <v>Control de Tenencia de Fauna Silvestre, Centros de Rescate, Zoocriaderos y Zoológicos</v>
          </cell>
        </row>
        <row r="8">
          <cell r="DX8" t="str">
            <v>Fiscalización (supervisión y control) posterior al Pago S.A.</v>
          </cell>
        </row>
        <row r="9">
          <cell r="DX9" t="str">
            <v>Inspección a establecimientos comerciales</v>
          </cell>
        </row>
        <row r="10">
          <cell r="DX10" t="str">
            <v>Inspección a ferias del agricultor</v>
          </cell>
        </row>
        <row r="11">
          <cell r="DX11" t="str">
            <v>Inspecciones para concesión de aguas</v>
          </cell>
        </row>
        <row r="12">
          <cell r="DX12" t="str">
            <v>Inspecciones para la autorización de exposiciones de orquídeas</v>
          </cell>
        </row>
        <row r="13">
          <cell r="DX13" t="str">
            <v>Inspecciones para la autorización de funcionamiento de centros de manejo de vida silvestre</v>
          </cell>
        </row>
        <row r="14">
          <cell r="DX14" t="str">
            <v>Inspecciones para la autorización del funcionamiento de aserraderos</v>
          </cell>
        </row>
        <row r="15">
          <cell r="DX15" t="str">
            <v>Inspecciones realizadas para la aprobación de inventarios forestales</v>
          </cell>
        </row>
        <row r="16">
          <cell r="DX16" t="str">
            <v>Inspecciones realizadas para la aprobación de permisos p.</v>
          </cell>
        </row>
        <row r="17">
          <cell r="DX17" t="str">
            <v>Inspecciones realizadas para la aprobación de planes de manejo forestal</v>
          </cell>
        </row>
        <row r="18">
          <cell r="DX18" t="str">
            <v>Inspecciones solicitadas por Instituciones: Defensoría, IDA, Contraloría, Tribunales, Municipalidades.</v>
          </cell>
        </row>
        <row r="19">
          <cell r="DX19" t="str">
            <v>Monitoreo de fauna</v>
          </cell>
        </row>
        <row r="20">
          <cell r="DX20" t="str">
            <v>Notificaciones</v>
          </cell>
        </row>
        <row r="21">
          <cell r="DX21" t="str">
            <v>Operativos en Carretera (puestos volantes para revisión de vehículos)</v>
          </cell>
        </row>
        <row r="22">
          <cell r="DX22" t="str">
            <v>Orería</v>
          </cell>
        </row>
        <row r="23">
          <cell r="DX23" t="str">
            <v>Patrullaje y operativo en áreas marinas</v>
          </cell>
        </row>
        <row r="24">
          <cell r="DX24" t="str">
            <v>Patrullajes de reconocimiento y control</v>
          </cell>
        </row>
        <row r="25">
          <cell r="DX25" t="str">
            <v>Pendiente por incluir ACCVC (manantiales)</v>
          </cell>
        </row>
        <row r="26">
          <cell r="DX26" t="str">
            <v>Permisos de acceso. Criterio Técnico CONAGEBIO</v>
          </cell>
        </row>
        <row r="27">
          <cell r="DX27" t="str">
            <v>Prevención y control de Incendios</v>
          </cell>
        </row>
        <row r="28">
          <cell r="DX28" t="str">
            <v>Procesos conciliatorios (propuestas, seguimiento y ejecución)</v>
          </cell>
        </row>
        <row r="29">
          <cell r="DX29" t="str">
            <v>Puestos fijos</v>
          </cell>
        </row>
        <row r="30">
          <cell r="DX30" t="str">
            <v>Seguimiento a denuncias en los tribunales</v>
          </cell>
        </row>
        <row r="31">
          <cell r="DX31" t="str">
            <v>Sobrevuelos</v>
          </cell>
        </row>
        <row r="32">
          <cell r="DX32" t="str">
            <v>Supervisión de estudios de impacto ambiental</v>
          </cell>
        </row>
        <row r="33">
          <cell r="DX33" t="str">
            <v>Supervisión de fuentes de contaminación (vertidos)</v>
          </cell>
        </row>
        <row r="34">
          <cell r="DX34" t="str">
            <v>Supervisión y control Actividades de caza</v>
          </cell>
        </row>
        <row r="35">
          <cell r="DX35" t="str">
            <v>Supervisión y control Certificados de Origen (SAF, PF)</v>
          </cell>
        </row>
        <row r="36">
          <cell r="DX36" t="str">
            <v>Supervisión y control de centros de reproducción y manejo de vida silvestre</v>
          </cell>
        </row>
        <row r="37">
          <cell r="DX37" t="str">
            <v>Supervisión y control Industrias Forestales</v>
          </cell>
        </row>
        <row r="38">
          <cell r="DX38" t="str">
            <v>Supervisión y control Inventarios Forestales</v>
          </cell>
        </row>
        <row r="39">
          <cell r="DX39" t="str">
            <v>Supervisión y control permisos de uso</v>
          </cell>
        </row>
        <row r="40">
          <cell r="DX40" t="str">
            <v>Supervisión y control Planes de Manejo Forestal</v>
          </cell>
        </row>
        <row r="41">
          <cell r="DX41" t="str">
            <v>Supervisión y control PP</v>
          </cell>
        </row>
        <row r="42">
          <cell r="DX42" t="str">
            <v>Valoración del daño ambiental</v>
          </cell>
        </row>
        <row r="43">
          <cell r="DX43" t="str">
            <v>Otro-Aclarar o información en la casilla de observaciones.</v>
          </cell>
        </row>
      </sheetData>
      <sheetData sheetId="57"/>
      <sheetData sheetId="58"/>
      <sheetData sheetId="59"/>
      <sheetData sheetId="6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 Aprov. Maderable"/>
      <sheetName val="1.2 Aprov. No Aprobadas"/>
      <sheetName val="1.3 Especies Forestales"/>
      <sheetName val="1.4 Proyecto Forestal"/>
      <sheetName val="1.5 Seguimiento PSA"/>
      <sheetName val="1.6 Permisos Extracción"/>
      <sheetName val="1.7 Licencias"/>
      <sheetName val="1.8 Permisos Vida Silves"/>
      <sheetName val="1.9  Educación Amb"/>
      <sheetName val="1.10 Publicaciones Educ.A"/>
      <sheetName val="1.11 Animales Cautiverio"/>
      <sheetName val="1.12 Quejas Atendidas"/>
      <sheetName val="1.13 Denuncias Interpuestas"/>
      <sheetName val="1.14 Recursos H C.P."/>
      <sheetName val="1.15 Especies Decomisadas"/>
      <sheetName val="1.16 Centros de Aserrio"/>
      <sheetName val="1.17 Incendios"/>
      <sheetName val="1.18 Visados"/>
      <sheetName val="1.19 Visitantes"/>
      <sheetName val="1.20 Permisos de Uso"/>
      <sheetName val="1.21 Areas Protegidas"/>
      <sheetName val="1.22 Tenencia"/>
      <sheetName val="1.23 Voluntariado"/>
      <sheetName val="1.24 Investigación"/>
      <sheetName val="2.1 Infraestructura"/>
      <sheetName val="2.2 Recurso humano"/>
      <sheetName val="2.3 Capacitación"/>
      <sheetName val="2.4 Ingresos"/>
      <sheetName val="2.5 Egresos"/>
      <sheetName val="2.6 Otros Egresos"/>
      <sheetName val="Lista General"/>
      <sheetName val="Lista de Especies Forestales"/>
      <sheetName val="Versiones "/>
      <sheetName val="Oficios"/>
      <sheetName val="A.S.P"/>
      <sheetName val="Tablas por Programa 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3">
          <cell r="DX3" t="str">
            <v>Asistencia  inspecciones oculares con jueces o agentes</v>
          </cell>
        </row>
        <row r="4">
          <cell r="DX4" t="str">
            <v>Asistencia juicios declaraciones y similares</v>
          </cell>
        </row>
        <row r="5">
          <cell r="DX5" t="str">
            <v>Atención a Quejas</v>
          </cell>
        </row>
        <row r="6">
          <cell r="DX6" t="str">
            <v>Control de pesca ilegal en el mar.</v>
          </cell>
        </row>
        <row r="7">
          <cell r="DX7" t="str">
            <v>Control de Tenencia de Fauna Silvestre, Centros de Rescate,  Zoocriaderos y Zoológicos</v>
          </cell>
        </row>
        <row r="8">
          <cell r="DX8" t="str">
            <v>Fiscalización (supervisión y control) posterior al Pago S.A.</v>
          </cell>
        </row>
        <row r="9">
          <cell r="DX9" t="str">
            <v>Inspección a establecimientos comerciales</v>
          </cell>
        </row>
        <row r="10">
          <cell r="DX10" t="str">
            <v>Inspección a ferias del agricultor</v>
          </cell>
        </row>
        <row r="11">
          <cell r="DX11" t="str">
            <v>Inspecciones para concesión de aguas</v>
          </cell>
        </row>
        <row r="12">
          <cell r="DX12" t="str">
            <v>Inspecciones realizadas para la aprobación de certificados de origen</v>
          </cell>
        </row>
        <row r="13">
          <cell r="DX13" t="str">
            <v>Inspecciones realizadas para la aprobación de inventarios forestales</v>
          </cell>
        </row>
        <row r="14">
          <cell r="DX14" t="str">
            <v>Inspecciones realizadas para la aprobación de permisos p.</v>
          </cell>
        </row>
        <row r="15">
          <cell r="DX15" t="str">
            <v>Inspecciones realizadas para la aprobación de planes de manejo forestal</v>
          </cell>
        </row>
        <row r="16">
          <cell r="DX16" t="str">
            <v>Inspecciones solicitadas por Instituciones: Defensoría, IDA, Contraloría, Tribunales, Municipalidades.</v>
          </cell>
        </row>
        <row r="17">
          <cell r="DX17" t="str">
            <v>Notificaciones</v>
          </cell>
        </row>
        <row r="18">
          <cell r="DX18" t="str">
            <v>Operativos en Carretera ( puestos volantes para revisión de vehículos )</v>
          </cell>
        </row>
        <row r="19">
          <cell r="DX19" t="str">
            <v>Orería</v>
          </cell>
        </row>
        <row r="20">
          <cell r="DX20" t="str">
            <v>Patrullaje y operativo en áreas marinas</v>
          </cell>
        </row>
        <row r="21">
          <cell r="DX21" t="str">
            <v>Patrullajes de reconocimiento y control</v>
          </cell>
        </row>
        <row r="22">
          <cell r="DX22" t="str">
            <v>Pendiente por incluir ACCVC ( manantiales )</v>
          </cell>
        </row>
        <row r="23">
          <cell r="DX23" t="str">
            <v>Permisos de acceso. Criterio Técnico CONAGEBIO</v>
          </cell>
        </row>
        <row r="24">
          <cell r="DX24" t="str">
            <v>Prevención y control de Incendios</v>
          </cell>
        </row>
        <row r="25">
          <cell r="DX25" t="str">
            <v>Procesos conciliatorios (propuestas, seguimiento y ejecución)</v>
          </cell>
        </row>
        <row r="26">
          <cell r="DX26" t="str">
            <v>Puestos fijos</v>
          </cell>
        </row>
        <row r="27">
          <cell r="DX27" t="str">
            <v>Seguimiento a denuncias en los tribunales</v>
          </cell>
        </row>
        <row r="28">
          <cell r="DX28" t="str">
            <v>Sobrevuelos</v>
          </cell>
        </row>
        <row r="29">
          <cell r="DX29" t="str">
            <v>Supervisión de estudios de impacto ambiental</v>
          </cell>
        </row>
        <row r="30">
          <cell r="DX30" t="str">
            <v>Supervisión de fuentes de contaminación ( vertidos )</v>
          </cell>
        </row>
        <row r="31">
          <cell r="DX31" t="str">
            <v>Supervisión y control Actividades de caza</v>
          </cell>
        </row>
        <row r="32">
          <cell r="DX32" t="str">
            <v>Supervisión y control Certificados de Origen ( SAF, PF )</v>
          </cell>
        </row>
        <row r="33">
          <cell r="DX33" t="str">
            <v>Supervisión y control de centros de reproducción y manejo de vida silvestre</v>
          </cell>
        </row>
        <row r="34">
          <cell r="DX34" t="str">
            <v>Supervisión y control Industrias Forestales</v>
          </cell>
        </row>
        <row r="35">
          <cell r="DX35" t="str">
            <v>Supervisión y control Inventarios Forestales</v>
          </cell>
        </row>
        <row r="36">
          <cell r="DX36" t="str">
            <v>Supervisión y control permisos de uso</v>
          </cell>
        </row>
        <row r="37">
          <cell r="DX37" t="str">
            <v>Supervisión y control Planes de Manejo Forestal</v>
          </cell>
        </row>
        <row r="38">
          <cell r="DX38" t="str">
            <v>Supervisión y control PP</v>
          </cell>
        </row>
        <row r="39">
          <cell r="DX39" t="str">
            <v>Valoración del daño ambiental</v>
          </cell>
        </row>
        <row r="40">
          <cell r="DX40" t="str">
            <v>Otro-Aclarar o información en la casilla de observaciones.</v>
          </cell>
        </row>
      </sheetData>
      <sheetData sheetId="31" refreshError="1"/>
      <sheetData sheetId="32" refreshError="1"/>
      <sheetData sheetId="33" refreshError="1"/>
      <sheetData sheetId="34" refreshError="1"/>
      <sheetData sheetId="3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 Aprov. Maderable"/>
      <sheetName val="1.2 Aprov. No Aprobadas"/>
      <sheetName val="1.3 Especies Forestales"/>
      <sheetName val="1.4 Proyecto Forestal"/>
      <sheetName val="1.5 Seguimiento PSA"/>
      <sheetName val="1.6 Permisos Extracción"/>
      <sheetName val="1.7 Licencias"/>
      <sheetName val="1.8 Permisos Vida Silves"/>
      <sheetName val="1.9  Educación Amb"/>
      <sheetName val="1.10 Publicaciones Educ.A"/>
      <sheetName val="1.11 Animales Cautiverio"/>
      <sheetName val="1.12 Quejas Atendidas"/>
      <sheetName val="1.13 Denuncias Interpuestas"/>
      <sheetName val="1.14 Recursos H C.P."/>
      <sheetName val="1.15 Especies Decomisadas"/>
      <sheetName val="1.16 Centros de Aserrio"/>
      <sheetName val="1.17 Incendios"/>
      <sheetName val="1.18 Visados"/>
      <sheetName val="1.19 Visitantes"/>
      <sheetName val="1.20 Permisos de Uso"/>
      <sheetName val="1.21 Areas Protegidas"/>
      <sheetName val="1.22 Tenencia"/>
      <sheetName val="1.23 Voluntariado"/>
      <sheetName val="1.24 Investigación"/>
      <sheetName val="2.1 Infraestructura"/>
      <sheetName val="2.2 Recurso humano"/>
      <sheetName val="2.3 Capacitación"/>
      <sheetName val="2.4 Ingresos"/>
      <sheetName val="2.5 Egresos"/>
      <sheetName val="2.6 Otros Egresos"/>
      <sheetName val="Lista General"/>
      <sheetName val="Lista de Especies Forestales"/>
      <sheetName val="Versiones "/>
      <sheetName val="Oficios"/>
      <sheetName val="A.S.P"/>
      <sheetName val="Tablas por Programa 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A3" t="str">
            <v>ACAHN</v>
          </cell>
          <cell r="N3" t="str">
            <v>San_Jose_100</v>
          </cell>
          <cell r="DX3" t="str">
            <v>Asistencia  inspecciones oculares con jueces o agentes</v>
          </cell>
        </row>
        <row r="4">
          <cell r="N4" t="str">
            <v>Alajuela_200</v>
          </cell>
          <cell r="DX4" t="str">
            <v>Asistencia juicios declaraciones y similares</v>
          </cell>
        </row>
        <row r="5">
          <cell r="N5" t="str">
            <v>Cartago_300</v>
          </cell>
          <cell r="DX5" t="str">
            <v>Atención a Quejas</v>
          </cell>
        </row>
        <row r="6">
          <cell r="N6" t="str">
            <v>Heredia_400</v>
          </cell>
          <cell r="DX6" t="str">
            <v>Control de pesca ilegal en el mar.</v>
          </cell>
        </row>
        <row r="7">
          <cell r="N7" t="str">
            <v>Guanacaste_500</v>
          </cell>
          <cell r="DX7" t="str">
            <v>Control de Tenencia de Fauna Silvestre, Centros de Rescate,  Zoocriaderos y Zoológicos</v>
          </cell>
        </row>
        <row r="8">
          <cell r="N8" t="str">
            <v>Puntarenas_600</v>
          </cell>
          <cell r="DX8" t="str">
            <v>Fiscalización (supervisión y control) posterior al Pago S.A.</v>
          </cell>
        </row>
        <row r="9">
          <cell r="N9" t="str">
            <v>Limon_700</v>
          </cell>
          <cell r="DX9" t="str">
            <v>Inspección a establecimientos comerciales</v>
          </cell>
        </row>
        <row r="10">
          <cell r="DX10" t="str">
            <v>Inspección a ferias del agricultor</v>
          </cell>
        </row>
        <row r="11">
          <cell r="DX11" t="str">
            <v>Inspecciones para concesión de aguas</v>
          </cell>
        </row>
        <row r="12">
          <cell r="DX12" t="str">
            <v>Inspecciones realizadas para la aprobación de certificados de origen</v>
          </cell>
        </row>
        <row r="13">
          <cell r="DX13" t="str">
            <v>Inspecciones realizadas para la aprobación de inventarios forestales</v>
          </cell>
        </row>
        <row r="14">
          <cell r="DX14" t="str">
            <v>Inspecciones realizadas para la aprobación de permisos p.</v>
          </cell>
        </row>
        <row r="15">
          <cell r="DX15" t="str">
            <v>Inspecciones realizadas para la aprobación de planes de manejo forestal</v>
          </cell>
        </row>
        <row r="16">
          <cell r="DX16" t="str">
            <v>Inspecciones solicitadas por Instituciones: Defensoría, IDA, Contraloría, Tribunales, Municipalidades.</v>
          </cell>
        </row>
        <row r="17">
          <cell r="DX17" t="str">
            <v>Notificaciones</v>
          </cell>
        </row>
        <row r="18">
          <cell r="DX18" t="str">
            <v>Operativos en Carretera ( puestos volantes para revisión de vehículos )</v>
          </cell>
        </row>
        <row r="19">
          <cell r="DX19" t="str">
            <v>Orería</v>
          </cell>
        </row>
        <row r="20">
          <cell r="DX20" t="str">
            <v>Patrullaje y operativo en áreas marinas</v>
          </cell>
        </row>
        <row r="21">
          <cell r="DX21" t="str">
            <v>Patrullajes de reconocimiento y control</v>
          </cell>
        </row>
        <row r="22">
          <cell r="DX22" t="str">
            <v>Pendiente por incluir ACCVC ( manantiales )</v>
          </cell>
        </row>
        <row r="23">
          <cell r="DX23" t="str">
            <v>Permisos de acceso. Criterio Técnico CONAGEBIO</v>
          </cell>
        </row>
        <row r="24">
          <cell r="DX24" t="str">
            <v>Prevención y control de Incendios</v>
          </cell>
        </row>
        <row r="25">
          <cell r="DX25" t="str">
            <v>Procesos conciliatorios (propuestas, seguimiento y ejecución)</v>
          </cell>
        </row>
        <row r="26">
          <cell r="DX26" t="str">
            <v>Puestos fijos</v>
          </cell>
        </row>
        <row r="27">
          <cell r="DX27" t="str">
            <v>Seguimiento a denuncias en los tribunales</v>
          </cell>
        </row>
        <row r="28">
          <cell r="DX28" t="str">
            <v>Sobrevuelos</v>
          </cell>
        </row>
        <row r="29">
          <cell r="DX29" t="str">
            <v>Supervisión de estudios de impacto ambiental</v>
          </cell>
        </row>
        <row r="30">
          <cell r="DX30" t="str">
            <v>Supervisión de fuentes de contaminación ( vertidos )</v>
          </cell>
        </row>
        <row r="31">
          <cell r="DX31" t="str">
            <v>Supervisión y control Actividades de caza</v>
          </cell>
        </row>
        <row r="32">
          <cell r="DX32" t="str">
            <v>Supervisión y control Certificados de Origen ( SAF, PF )</v>
          </cell>
        </row>
        <row r="33">
          <cell r="DX33" t="str">
            <v>Supervisión y control de centros de reproducción y manejo de vida silvestre</v>
          </cell>
        </row>
        <row r="34">
          <cell r="DX34" t="str">
            <v>Supervisión y control Industrias Forestales</v>
          </cell>
        </row>
        <row r="35">
          <cell r="DX35" t="str">
            <v>Supervisión y control Inventarios Forestales</v>
          </cell>
        </row>
        <row r="36">
          <cell r="DX36" t="str">
            <v>Supervisión y control permisos de uso</v>
          </cell>
        </row>
        <row r="37">
          <cell r="DX37" t="str">
            <v>Supervisión y control Planes de Manejo Forestal</v>
          </cell>
        </row>
        <row r="38">
          <cell r="DX38" t="str">
            <v>Supervisión y control PP</v>
          </cell>
        </row>
        <row r="39">
          <cell r="DX39" t="str">
            <v>Valoración del daño ambiental</v>
          </cell>
        </row>
        <row r="40">
          <cell r="DX40" t="str">
            <v>Otro-Aclarar o información en la casilla de observaciones.</v>
          </cell>
        </row>
      </sheetData>
      <sheetData sheetId="31"/>
      <sheetData sheetId="32"/>
      <sheetData sheetId="33"/>
      <sheetData sheetId="34"/>
      <sheetData sheetId="3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 Aprov. Maderable"/>
      <sheetName val="1.2 Aprov. No Aprobadas"/>
      <sheetName val="1.3 Especies Forestales"/>
      <sheetName val="1.4 Proyecto Forestal"/>
      <sheetName val="1.5 Seguimiento PSA"/>
      <sheetName val="1.6 Permisos Extracción"/>
      <sheetName val="1.7 Licencias"/>
      <sheetName val="1.8 Permisos Vida Silves"/>
      <sheetName val="1.9  Educación Amb"/>
      <sheetName val="1.10 Publicaciones Educ.A"/>
      <sheetName val="1.11 Animales Cautiverio"/>
      <sheetName val="1.12 Quejas Atendidas"/>
      <sheetName val="1.13 Denuncias Interpuestas"/>
      <sheetName val="1.14 Recursos H C.P."/>
      <sheetName val="1.15 Especies Decomisadas"/>
      <sheetName val="1.16 Centros de Aserrio"/>
      <sheetName val="1.17 Incendios"/>
      <sheetName val="1.18 Visados"/>
      <sheetName val="1.19 Visitantes"/>
      <sheetName val="1.20 Permisos de Uso"/>
      <sheetName val="1.21 Areas Protegidas"/>
      <sheetName val="1.22 Tenencia"/>
      <sheetName val="1.23 Voluntariado"/>
      <sheetName val="1.24 Investigación"/>
      <sheetName val="2.1 Infraestructura"/>
      <sheetName val="2.2 Recurso humano"/>
      <sheetName val="2.3 Capacitación"/>
      <sheetName val="2.4 Ingresos"/>
      <sheetName val="2.5 Egresos"/>
      <sheetName val="2.6 Otros Egresos"/>
      <sheetName val="Lista General"/>
      <sheetName val="Lista de Especies Forestales"/>
      <sheetName val="Versiones "/>
      <sheetName val="Oficios"/>
      <sheetName val="A.S.P"/>
      <sheetName val="Tablas por Programa 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3">
          <cell r="EN3" t="str">
            <v>Asadas</v>
          </cell>
        </row>
        <row r="4">
          <cell r="EN4" t="str">
            <v>ASVO</v>
          </cell>
        </row>
        <row r="5">
          <cell r="EN5" t="str">
            <v>Bomberos</v>
          </cell>
        </row>
        <row r="6">
          <cell r="EN6" t="str">
            <v>Comisión Nacional de Emergencias (CNE)</v>
          </cell>
        </row>
        <row r="7">
          <cell r="EN7" t="str">
            <v>Covirenas</v>
          </cell>
        </row>
        <row r="8">
          <cell r="EN8" t="str">
            <v>Cruz Roja Costarricense</v>
          </cell>
        </row>
        <row r="9">
          <cell r="EN9" t="str">
            <v>Dirección General de Migración</v>
          </cell>
        </row>
        <row r="10">
          <cell r="EN10" t="str">
            <v>Fundaciones</v>
          </cell>
        </row>
        <row r="11">
          <cell r="EN11" t="str">
            <v>Individual</v>
          </cell>
        </row>
        <row r="12">
          <cell r="EN12" t="str">
            <v>Instituto Costarricense de Turismo (ICT)</v>
          </cell>
        </row>
        <row r="13">
          <cell r="EN13" t="str">
            <v>Instituto de Desarrollo Agrario (IDA)</v>
          </cell>
        </row>
        <row r="14">
          <cell r="EN14" t="str">
            <v>Instituto Tecnológico</v>
          </cell>
        </row>
        <row r="15">
          <cell r="EN15" t="str">
            <v>MINAET</v>
          </cell>
        </row>
        <row r="16">
          <cell r="EN16" t="str">
            <v>Ministerio de Agricultura y Ganadería (MAG)</v>
          </cell>
        </row>
        <row r="17">
          <cell r="EN17" t="str">
            <v>Ministerio de Educación Pública (MEP)</v>
          </cell>
        </row>
        <row r="18">
          <cell r="EN18" t="str">
            <v>Ministerio de Gobernación</v>
          </cell>
        </row>
        <row r="19">
          <cell r="EN19" t="str">
            <v>Ministerio de Justicia y Gracia</v>
          </cell>
        </row>
        <row r="20">
          <cell r="EN20" t="str">
            <v>Ministerio de la Presidencia</v>
          </cell>
        </row>
        <row r="21">
          <cell r="EN21" t="str">
            <v>Ministerio de Obras Públicas y Transportes (MOPT)</v>
          </cell>
        </row>
        <row r="22">
          <cell r="EN22" t="str">
            <v>Ministerio de Salud (MS)</v>
          </cell>
        </row>
        <row r="23">
          <cell r="EN23" t="str">
            <v>Ministerio de Seguridad Pública ( MSP)</v>
          </cell>
        </row>
        <row r="24">
          <cell r="EN24" t="str">
            <v>Ministerio Público</v>
          </cell>
        </row>
        <row r="25">
          <cell r="EN25" t="str">
            <v>Organismo de Investigación Judicial ( O.I.J )</v>
          </cell>
        </row>
        <row r="26">
          <cell r="EN26" t="str">
            <v>Organizaciones locales</v>
          </cell>
        </row>
        <row r="27">
          <cell r="EN27" t="str">
            <v>Policía de Transito</v>
          </cell>
        </row>
        <row r="28">
          <cell r="EN28" t="str">
            <v>Servicio Nacional de Guardacostas</v>
          </cell>
        </row>
        <row r="29">
          <cell r="EN29" t="str">
            <v>UCR</v>
          </cell>
        </row>
        <row r="30">
          <cell r="EN30" t="str">
            <v>UNA</v>
          </cell>
        </row>
        <row r="31">
          <cell r="EN31" t="str">
            <v>UNED</v>
          </cell>
        </row>
        <row r="32">
          <cell r="EN32" t="str">
            <v>Universidades privadas</v>
          </cell>
        </row>
        <row r="33">
          <cell r="EN33" t="str">
            <v>Otro-Aclarar o información en la casilla de observaciones.</v>
          </cell>
        </row>
      </sheetData>
      <sheetData sheetId="31" refreshError="1"/>
      <sheetData sheetId="32" refreshError="1"/>
      <sheetData sheetId="33" refreshError="1"/>
      <sheetData sheetId="34" refreshError="1"/>
      <sheetData sheetId="3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 Aprov. Maderable"/>
      <sheetName val="1.2 Aprov. No Aprobadas"/>
      <sheetName val="1.3 Especies Forestales"/>
      <sheetName val="1.4 Proyecto Forestal"/>
      <sheetName val="1.5 Seguimiento PSA"/>
      <sheetName val="1.6 Permisos Extracción"/>
      <sheetName val="1.7 Licencias"/>
      <sheetName val="1.8 Permisos Vida Silves"/>
      <sheetName val="1.9  Educación Amb"/>
      <sheetName val="1.10 Publicaciones Educ.A"/>
      <sheetName val="1.11 Animales Cautiverio"/>
      <sheetName val="1.12 Quejas Atendidas"/>
      <sheetName val="1.13 Denuncias Interpuestas"/>
      <sheetName val="1.14 Recursos H C.P."/>
      <sheetName val="1.15 Especies Decomisadas"/>
      <sheetName val="1.16 Centros de Aserrio"/>
      <sheetName val="1.17 Incendios"/>
      <sheetName val="1.18 Visados"/>
      <sheetName val="1.19 Visitantes"/>
      <sheetName val="1.20 Permisos de Uso"/>
      <sheetName val="1.21 Areas Protegidas"/>
      <sheetName val="1.22 Tenencia"/>
      <sheetName val="1.23 Voluntariado"/>
      <sheetName val="1.24 Investigación"/>
      <sheetName val="2.1 Infraestructura"/>
      <sheetName val="2.2 Recurso humano"/>
      <sheetName val="2.3 Capacitación"/>
      <sheetName val="2.4 Ingresos"/>
      <sheetName val="2.5 Egresos"/>
      <sheetName val="2.6 Otros Egresos"/>
      <sheetName val="Lista General"/>
      <sheetName val="Lista de Especies Forestales"/>
      <sheetName val="Versiones "/>
      <sheetName val="Oficios"/>
      <sheetName val="A.S.P"/>
      <sheetName val="Tablas por Programa 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N3" t="str">
            <v>San_Jose_100</v>
          </cell>
          <cell r="EC3" t="str">
            <v>Ampliación</v>
          </cell>
        </row>
        <row r="4">
          <cell r="N4" t="str">
            <v>Alajuela_200</v>
          </cell>
          <cell r="EC4" t="str">
            <v>Mantenimiento</v>
          </cell>
        </row>
        <row r="5">
          <cell r="N5" t="str">
            <v>Cartago_300</v>
          </cell>
          <cell r="EC5" t="str">
            <v>Nueva</v>
          </cell>
        </row>
        <row r="6">
          <cell r="N6" t="str">
            <v>Heredia_400</v>
          </cell>
          <cell r="EC6" t="str">
            <v>Remodelación</v>
          </cell>
        </row>
        <row r="7">
          <cell r="N7" t="str">
            <v>Guanacaste_500</v>
          </cell>
          <cell r="EC7" t="str">
            <v>Reparación</v>
          </cell>
        </row>
        <row r="8">
          <cell r="N8" t="str">
            <v>Puntarenas_600</v>
          </cell>
          <cell r="EC8" t="str">
            <v>Otro-Aclarar o información en la casilla de observaciones.</v>
          </cell>
        </row>
        <row r="9">
          <cell r="N9" t="str">
            <v>Limon_700</v>
          </cell>
        </row>
      </sheetData>
      <sheetData sheetId="31"/>
      <sheetData sheetId="32"/>
      <sheetData sheetId="33"/>
      <sheetData sheetId="34"/>
      <sheetData sheetId="3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ción"/>
      <sheetName val="INDICE"/>
      <sheetName val="C1"/>
      <sheetName val="Figura 1.1"/>
      <sheetName val="M.1.1.1.a.4"/>
      <sheetName val="Figura 1.2"/>
      <sheetName val="M.1.1.1.b.1"/>
      <sheetName val="Figura 1.3"/>
      <sheetName val="M.1.1.1.l.1"/>
      <sheetName val="Cuadro 1.1"/>
      <sheetName val="M.1.1.2.b.1"/>
      <sheetName val="Cuadro 1.2"/>
      <sheetName val="M.1.1.2.d.2"/>
      <sheetName val="Figura 1.4"/>
      <sheetName val="M.1.1.2.d.1"/>
      <sheetName val="Figura 1.5"/>
      <sheetName val="M.1.1.2.e.2"/>
      <sheetName val="Figura 1.6"/>
      <sheetName val="M.1.1.3.a.8"/>
      <sheetName val="Figura 1.7"/>
      <sheetName val="M.1.1.3.a.13"/>
      <sheetName val="Figura 1.8"/>
      <sheetName val="M.PD"/>
      <sheetName val="Figura 1.9"/>
      <sheetName val="M.1.1.3.b.1.a"/>
      <sheetName val="Figura 1.10"/>
      <sheetName val="M.1.1.3.b.1.b"/>
      <sheetName val="Cuadro1.3"/>
      <sheetName val="M.1.1.4.a.1"/>
      <sheetName val="Figura 1.11"/>
      <sheetName val="1.1.4.a.1"/>
      <sheetName val="Cuadro1.4"/>
      <sheetName val="M.1.2.1.a.1"/>
      <sheetName val="Cuadro 1.5"/>
      <sheetName val="M.1.2.1.a.1 (2)"/>
      <sheetName val=" Gráfico 1.1"/>
      <sheetName val="M..1.2.1.a.1"/>
      <sheetName val="Figura 1.12"/>
      <sheetName val="1.2.1.a.1"/>
      <sheetName val="Figura 1.13"/>
      <sheetName val="1.2.1.a.2"/>
      <sheetName val="Cuadro 1.6"/>
      <sheetName val="M.1.2.3.c.1"/>
      <sheetName val="Figura 1.14"/>
      <sheetName val="1.2.3.c.1"/>
      <sheetName val="Cuadro 1.7"/>
      <sheetName val="M1.2.3.d.1 (d.2)"/>
      <sheetName val="Figura 1.15"/>
      <sheetName val="1.2.4.a.1"/>
      <sheetName val="Figura 1.16"/>
      <sheetName val="1.2.4.a.2"/>
      <sheetName val="Cuadro 1.8"/>
      <sheetName val="M.1.3.1.a.1"/>
      <sheetName val="Cuadro 1.9"/>
      <sheetName val="M.1.3.1.c.2"/>
      <sheetName val="Cuadro 1.10"/>
      <sheetName val="M.1.3.1.c.7"/>
      <sheetName val="Cuadro 1.11"/>
      <sheetName val="M.1.3.1.c.8"/>
      <sheetName val="Cuadro 1.12"/>
      <sheetName val="M.1.3.1.d.1"/>
      <sheetName val="C2"/>
      <sheetName val="Gráfico2.1"/>
      <sheetName val="M.2.1.2.b.1"/>
      <sheetName val="M.2.1.2.c.1"/>
      <sheetName val="Gráfico2.2"/>
      <sheetName val="M.2.2.2.a.11"/>
      <sheetName val="M.2.2.2.a.12"/>
      <sheetName val="DIAGRAMA DE FLUJO 2.1"/>
      <sheetName val="M.2.2.2.a.1..."/>
      <sheetName val="Gráfico 2.3"/>
      <sheetName val="M.2.2.2.a.1."/>
      <sheetName val="Gráfico 2.4"/>
      <sheetName val="M.2.2.2.a.1"/>
      <sheetName val="Cuadro2.1"/>
      <sheetName val="M.2.2.2.a.1...."/>
      <sheetName val="Gráfico 2.5 "/>
      <sheetName val="M.2.2.2.c.1."/>
      <sheetName val="Gráfico 2.6"/>
      <sheetName val="M.2.2.2.c.1"/>
      <sheetName val="Gráfico 2.7"/>
      <sheetName val="M.2.2.2.d.1"/>
      <sheetName val="Gráfico 2.8"/>
      <sheetName val="M.2.2.2.d.2"/>
      <sheetName val="Cuadro2.2"/>
      <sheetName val="M.2.3.1.i.4"/>
      <sheetName val="Cuadro2.3"/>
      <sheetName val="M.2.3.1.i.4."/>
      <sheetName val="Cuadro2.4"/>
      <sheetName val="M.2.5.1.a.1"/>
      <sheetName val="Gráfico2.9"/>
      <sheetName val="M.2.5.1.a.1."/>
      <sheetName val="Gráfico2.10"/>
      <sheetName val="M.2.5.1.a.1.."/>
      <sheetName val="Gráfico2.11"/>
      <sheetName val="M.2.5.1.a.1..."/>
      <sheetName val="Gráfico2.12"/>
      <sheetName val="M.2.5.1.d.1"/>
      <sheetName val="Gráfico2.13"/>
      <sheetName val="M.2.5.1.e.1"/>
      <sheetName val="M.2.5.1.f"/>
      <sheetName val="Gráfico2.14"/>
      <sheetName val="M.2.5.1.g.1"/>
      <sheetName val="Gráfico2.15"/>
      <sheetName val="M.2.5.2.c.1"/>
      <sheetName val="M.2.5.2.d.1"/>
      <sheetName val="Cuadro2.5"/>
      <sheetName val="M.2.5.3.a.1 (a.2)"/>
      <sheetName val="Cuadro2.6"/>
      <sheetName val="M.2.5.3.b.1"/>
      <sheetName val="Gráfico2.16"/>
      <sheetName val="M.2.5.3.d.1"/>
      <sheetName val="M.2.5.3.e.1"/>
      <sheetName val="Gráfico2.17"/>
      <sheetName val="M.2.5.4.c.1"/>
      <sheetName val="M.2.5.4.d.1"/>
      <sheetName val="Figura 2.1"/>
      <sheetName val="M.2.6.1.b.1"/>
      <sheetName val="Cuadro 2.7"/>
      <sheetName val="M.2.6.1.d.1"/>
      <sheetName val="Cuadro 2.8"/>
      <sheetName val="M.2.6.2.a.1"/>
      <sheetName val="Cuadro 2.9"/>
      <sheetName val="M.2.6.2.a.1."/>
      <sheetName val=" Cuadro2.10"/>
      <sheetName val="M2.6.2.e.1"/>
      <sheetName val="Cuadro 2.11"/>
      <sheetName val="M2.6.2.e.1."/>
      <sheetName val="Cuadro 2.12"/>
      <sheetName val="M2.6.2.e.1.."/>
      <sheetName val="Cuadro 2.13"/>
      <sheetName val="M.2.6.2.e.1"/>
      <sheetName val="Cuadro2.14"/>
      <sheetName val="M.2.6.2.h.1"/>
      <sheetName val="Cuadro2.15"/>
      <sheetName val="M.2.6.2.h.1."/>
      <sheetName val="Cuadro2.16"/>
      <sheetName val="M.2.6.2.h.1.."/>
      <sheetName val="Cuadro2.17"/>
      <sheetName val="M.2.6.2.h.1..."/>
      <sheetName val="Cuadro2.18"/>
      <sheetName val="M2.6.2.h.1."/>
      <sheetName val="Figura 2.2"/>
      <sheetName val="M2.6.2.h.1 (2)"/>
      <sheetName val="Cuadro2.19"/>
      <sheetName val="M2.6.2.h.1"/>
      <sheetName val="C3"/>
      <sheetName val="Cuadro3.1"/>
      <sheetName val="M.3.1.1.a.1"/>
      <sheetName val="Cuadro3.2"/>
      <sheetName val="M.3.1.1.a.1."/>
      <sheetName val="Diagrama Flujo3.1"/>
      <sheetName val="M.3.1.1.a.1(a.2)(a.3)(a.5)"/>
      <sheetName val="Cuadro3.3"/>
      <sheetName val="M3.1.1.a.1(a.2)(a.3)(a.4)(a.5)6"/>
      <sheetName val="Cuadro3.4"/>
      <sheetName val="M.3.1.2.a.2(a.6)"/>
      <sheetName val="Cuadro 3.5"/>
      <sheetName val="M.3.2.2.a.1(b.1)"/>
      <sheetName val="Cuadro 3.6"/>
      <sheetName val="M.3.2.2.c.2"/>
      <sheetName val="Cuadro3.7"/>
      <sheetName val="M.3.3.1.a.1"/>
      <sheetName val="Cuadro3.8"/>
      <sheetName val="M.3.3.2.a.1"/>
      <sheetName val="Gráfico 3.1"/>
      <sheetName val="M.3.3.2.a.2"/>
      <sheetName val="Cuadro3.9"/>
      <sheetName val="M.3.4.1.a.1"/>
      <sheetName val="Cuadro3.10"/>
      <sheetName val="M.3.4.1.b.1"/>
      <sheetName val="Gráfico3.2"/>
      <sheetName val="M.3.4.1.g.1"/>
      <sheetName val="M.3.4.1.h.1"/>
      <sheetName val="Gráfico3.3"/>
      <sheetName val="M.3.4.1.g.2"/>
      <sheetName val="M.3.4.1.h.2"/>
      <sheetName val="Gráfico3.4"/>
      <sheetName val="M.3.4.1.g.3"/>
      <sheetName val="Gráfico3.5"/>
      <sheetName val="M.3.4.1.g.4"/>
      <sheetName val="M.3.4.1.h.4"/>
      <sheetName val="Gráfico3.6"/>
      <sheetName val="M.3.4.1.g.5"/>
      <sheetName val="M.3.4.1.h.5"/>
      <sheetName val="C4"/>
      <sheetName val="Cuadro4.1"/>
      <sheetName val="M.4.1.1.a.1"/>
      <sheetName val="Cuadro 4.2"/>
      <sheetName val="M.4.1.1.a.4"/>
      <sheetName val="Cuadro 4.3"/>
      <sheetName val="M.4.1.1.a.8"/>
      <sheetName val="Cuadro 4.4"/>
      <sheetName val="M.4.1.2.b.1"/>
      <sheetName val="Cuadro 4.5"/>
      <sheetName val="M.4.1.2.b.1."/>
      <sheetName val="C5"/>
      <sheetName val="Cuadro5.1"/>
      <sheetName val="M.5.1.1.a.1"/>
      <sheetName val="M.5.1.1.b.1"/>
      <sheetName val="Cuadro5.2"/>
      <sheetName val="M.5.1.2.a.1"/>
      <sheetName val="Cuadro5.3"/>
      <sheetName val="M.5.1.2.b.1"/>
      <sheetName val="Gráfico5.1"/>
      <sheetName val="M.5.1.2.c.1"/>
      <sheetName val="Cuadro5.4"/>
      <sheetName val="M.5.1.2.e.1"/>
      <sheetName val="Gráfico5.2"/>
      <sheetName val="M.5.1.2.f.1"/>
      <sheetName val="Cuadro5.5"/>
      <sheetName val="M.5.1.3.a.1"/>
      <sheetName val="M.5.1.3.c.1"/>
      <sheetName val="Gráfico5.3"/>
      <sheetName val="M.5.1.3.f.1"/>
      <sheetName val="Cuadro5.6"/>
      <sheetName val="M.5.1.4.b.1"/>
      <sheetName val="Cuadro5.7"/>
      <sheetName val="M.5.2.1.a.5"/>
      <sheetName val=" Cuadro5.8"/>
      <sheetName val="M.5.2.2.a.3"/>
      <sheetName val="C6"/>
      <sheetName val="Cuadro6.1"/>
      <sheetName val="M.6.1.2.a.1"/>
      <sheetName val="Cuadro 6.2"/>
      <sheetName val="M.6.2.2.a.3"/>
      <sheetName val="Cuadro6.3"/>
      <sheetName val="M.6.4.1.a.2"/>
      <sheetName val="Cuadro 6.4"/>
      <sheetName val="M.6.4.4.a.3"/>
      <sheetName val="Cuadro 6.5"/>
      <sheetName val="M.6.4.4.a.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ow r="14">
          <cell r="B14" t="str">
            <v>Acueducto, empresa o cooperativa1/</v>
          </cell>
        </row>
        <row r="15">
          <cell r="B15">
            <v>2010</v>
          </cell>
          <cell r="F15">
            <v>79.594341916101158</v>
          </cell>
          <cell r="H15">
            <v>97.973033717485492</v>
          </cell>
        </row>
        <row r="16">
          <cell r="B16">
            <v>2011</v>
          </cell>
          <cell r="F16">
            <v>80.470991010889819</v>
          </cell>
          <cell r="H16">
            <v>98.638237739160147</v>
          </cell>
        </row>
        <row r="17">
          <cell r="B17">
            <v>2012</v>
          </cell>
          <cell r="F17">
            <v>82.502609418799693</v>
          </cell>
          <cell r="H17">
            <v>98.790640295664517</v>
          </cell>
        </row>
        <row r="18">
          <cell r="B18">
            <v>2013</v>
          </cell>
          <cell r="F18">
            <v>83.262555391432784</v>
          </cell>
          <cell r="H18">
            <v>98.869109569312201</v>
          </cell>
        </row>
        <row r="19">
          <cell r="B19">
            <v>2014</v>
          </cell>
          <cell r="F19">
            <v>84.282301730544646</v>
          </cell>
          <cell r="H19">
            <v>99.01634310046542</v>
          </cell>
        </row>
        <row r="20">
          <cell r="B20">
            <v>2015</v>
          </cell>
          <cell r="F20">
            <v>83.928715405857574</v>
          </cell>
          <cell r="H20">
            <v>99.074605092991746</v>
          </cell>
        </row>
        <row r="21">
          <cell r="B21">
            <v>2016</v>
          </cell>
          <cell r="F21">
            <v>84.964133281175634</v>
          </cell>
          <cell r="H21">
            <v>99.140718405281632</v>
          </cell>
        </row>
        <row r="23">
          <cell r="B23" t="str">
            <v>Otro2/</v>
          </cell>
        </row>
        <row r="24">
          <cell r="B24">
            <v>2010</v>
          </cell>
          <cell r="F24">
            <v>20.405658083898832</v>
          </cell>
          <cell r="H24">
            <v>2.0269662825145125</v>
          </cell>
        </row>
        <row r="25">
          <cell r="B25">
            <v>2011</v>
          </cell>
          <cell r="F25">
            <v>19.529008989110185</v>
          </cell>
          <cell r="H25">
            <v>1.3617622608398476</v>
          </cell>
        </row>
        <row r="26">
          <cell r="B26">
            <v>2012</v>
          </cell>
          <cell r="F26">
            <v>17.497390581200303</v>
          </cell>
          <cell r="H26">
            <v>1.2093597043354771</v>
          </cell>
        </row>
        <row r="27">
          <cell r="B27">
            <v>2013</v>
          </cell>
          <cell r="F27">
            <v>16.737444608567209</v>
          </cell>
          <cell r="H27">
            <v>1.1308904306877978</v>
          </cell>
        </row>
        <row r="28">
          <cell r="B28">
            <v>2014</v>
          </cell>
          <cell r="F28">
            <v>15.717698269455358</v>
          </cell>
          <cell r="H28">
            <v>0.98365689953457713</v>
          </cell>
        </row>
        <row r="29">
          <cell r="B29">
            <v>2015</v>
          </cell>
          <cell r="F29">
            <v>16.07128459414243</v>
          </cell>
          <cell r="H29">
            <v>0.92539490700825222</v>
          </cell>
        </row>
        <row r="30">
          <cell r="B30">
            <v>2016</v>
          </cell>
          <cell r="F30">
            <v>15.035866718824359</v>
          </cell>
          <cell r="H30">
            <v>0.85928159471836008</v>
          </cell>
        </row>
      </sheetData>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ceniga.sinac.go.cr/geonetwork/srv/eng/main.home?uuid=6d845b1c-8cb4-43a6-955b-7a9c322c84d5"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imn.ac.cr/web/imn/39" TargetMode="Externa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imn.ac.cr/web/imn/39" TargetMode="External"/></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9.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www.imn.ac.cr/documents/10179/20909/Regionalizaci%C3%B3n+clim%C3%A1tica+de+Costa+Rica" TargetMode="External"/></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Q34"/>
  <sheetViews>
    <sheetView showGridLines="0" zoomScale="90" zoomScaleNormal="90" workbookViewId="0">
      <selection activeCell="K29" sqref="K29"/>
    </sheetView>
  </sheetViews>
  <sheetFormatPr defaultColWidth="11.5546875" defaultRowHeight="14.4" x14ac:dyDescent="0.3"/>
  <sheetData>
    <row r="1" spans="1:17" x14ac:dyDescent="0.3">
      <c r="A1" s="106" t="s">
        <v>1214</v>
      </c>
    </row>
    <row r="2" spans="1:17" x14ac:dyDescent="0.3">
      <c r="A2" s="106"/>
    </row>
    <row r="3" spans="1:17" x14ac:dyDescent="0.3">
      <c r="A3" s="106"/>
    </row>
    <row r="4" spans="1:17" x14ac:dyDescent="0.3">
      <c r="A4" s="106"/>
    </row>
    <row r="6" spans="1:17" ht="17.399999999999999" x14ac:dyDescent="0.3">
      <c r="B6" s="156" t="s">
        <v>375</v>
      </c>
    </row>
    <row r="8" spans="1:17" ht="15" customHeight="1" x14ac:dyDescent="0.3">
      <c r="B8" s="789" t="s">
        <v>1213</v>
      </c>
      <c r="C8" s="789"/>
      <c r="D8" s="789"/>
      <c r="E8" s="789"/>
      <c r="F8" s="789"/>
      <c r="G8" s="789"/>
      <c r="H8" s="789"/>
      <c r="I8" s="789"/>
      <c r="J8" s="789"/>
      <c r="K8" s="789"/>
      <c r="L8" s="789"/>
      <c r="M8" s="789"/>
      <c r="N8" s="789"/>
      <c r="O8" s="789"/>
      <c r="P8" s="789"/>
      <c r="Q8" s="523"/>
    </row>
    <row r="9" spans="1:17" ht="15" customHeight="1" x14ac:dyDescent="0.3">
      <c r="B9" s="789"/>
      <c r="C9" s="789"/>
      <c r="D9" s="789"/>
      <c r="E9" s="789"/>
      <c r="F9" s="789"/>
      <c r="G9" s="789"/>
      <c r="H9" s="789"/>
      <c r="I9" s="789"/>
      <c r="J9" s="789"/>
      <c r="K9" s="789"/>
      <c r="L9" s="789"/>
      <c r="M9" s="789"/>
      <c r="N9" s="789"/>
      <c r="O9" s="789"/>
      <c r="P9" s="789"/>
      <c r="Q9" s="523"/>
    </row>
    <row r="10" spans="1:17" ht="15" customHeight="1" x14ac:dyDescent="0.3">
      <c r="B10" s="789"/>
      <c r="C10" s="789"/>
      <c r="D10" s="789"/>
      <c r="E10" s="789"/>
      <c r="F10" s="789"/>
      <c r="G10" s="789"/>
      <c r="H10" s="789"/>
      <c r="I10" s="789"/>
      <c r="J10" s="789"/>
      <c r="K10" s="789"/>
      <c r="L10" s="789"/>
      <c r="M10" s="789"/>
      <c r="N10" s="789"/>
      <c r="O10" s="789"/>
      <c r="P10" s="789"/>
      <c r="Q10" s="523"/>
    </row>
    <row r="11" spans="1:17" ht="15" customHeight="1" x14ac:dyDescent="0.3">
      <c r="B11" s="789"/>
      <c r="C11" s="789"/>
      <c r="D11" s="789"/>
      <c r="E11" s="789"/>
      <c r="F11" s="789"/>
      <c r="G11" s="789"/>
      <c r="H11" s="789"/>
      <c r="I11" s="789"/>
      <c r="J11" s="789"/>
      <c r="K11" s="789"/>
      <c r="L11" s="789"/>
      <c r="M11" s="789"/>
      <c r="N11" s="789"/>
      <c r="O11" s="789"/>
      <c r="P11" s="789"/>
      <c r="Q11" s="523"/>
    </row>
    <row r="12" spans="1:17" ht="15" customHeight="1" x14ac:dyDescent="0.3">
      <c r="B12" s="789"/>
      <c r="C12" s="789"/>
      <c r="D12" s="789"/>
      <c r="E12" s="789"/>
      <c r="F12" s="789"/>
      <c r="G12" s="789"/>
      <c r="H12" s="789"/>
      <c r="I12" s="789"/>
      <c r="J12" s="789"/>
      <c r="K12" s="789"/>
      <c r="L12" s="789"/>
      <c r="M12" s="789"/>
      <c r="N12" s="789"/>
      <c r="O12" s="789"/>
      <c r="P12" s="789"/>
      <c r="Q12" s="523"/>
    </row>
    <row r="13" spans="1:17" ht="15" customHeight="1" x14ac:dyDescent="0.3">
      <c r="B13" s="789"/>
      <c r="C13" s="789"/>
      <c r="D13" s="789"/>
      <c r="E13" s="789"/>
      <c r="F13" s="789"/>
      <c r="G13" s="789"/>
      <c r="H13" s="789"/>
      <c r="I13" s="789"/>
      <c r="J13" s="789"/>
      <c r="K13" s="789"/>
      <c r="L13" s="789"/>
      <c r="M13" s="789"/>
      <c r="N13" s="789"/>
      <c r="O13" s="789"/>
      <c r="P13" s="789"/>
      <c r="Q13" s="523"/>
    </row>
    <row r="14" spans="1:17" ht="15" customHeight="1" x14ac:dyDescent="0.3">
      <c r="B14" s="789"/>
      <c r="C14" s="789"/>
      <c r="D14" s="789"/>
      <c r="E14" s="789"/>
      <c r="F14" s="789"/>
      <c r="G14" s="789"/>
      <c r="H14" s="789"/>
      <c r="I14" s="789"/>
      <c r="J14" s="789"/>
      <c r="K14" s="789"/>
      <c r="L14" s="789"/>
      <c r="M14" s="789"/>
      <c r="N14" s="789"/>
      <c r="O14" s="789"/>
      <c r="P14" s="789"/>
      <c r="Q14" s="523"/>
    </row>
    <row r="15" spans="1:17" ht="15" customHeight="1" x14ac:dyDescent="0.3">
      <c r="B15" s="789"/>
      <c r="C15" s="789"/>
      <c r="D15" s="789"/>
      <c r="E15" s="789"/>
      <c r="F15" s="789"/>
      <c r="G15" s="789"/>
      <c r="H15" s="789"/>
      <c r="I15" s="789"/>
      <c r="J15" s="789"/>
      <c r="K15" s="789"/>
      <c r="L15" s="789"/>
      <c r="M15" s="789"/>
      <c r="N15" s="789"/>
      <c r="O15" s="789"/>
      <c r="P15" s="789"/>
      <c r="Q15" s="523"/>
    </row>
    <row r="16" spans="1:17" ht="15" customHeight="1" x14ac:dyDescent="0.3">
      <c r="B16" s="789"/>
      <c r="C16" s="789"/>
      <c r="D16" s="789"/>
      <c r="E16" s="789"/>
      <c r="F16" s="789"/>
      <c r="G16" s="789"/>
      <c r="H16" s="789"/>
      <c r="I16" s="789"/>
      <c r="J16" s="789"/>
      <c r="K16" s="789"/>
      <c r="L16" s="789"/>
      <c r="M16" s="789"/>
      <c r="N16" s="789"/>
      <c r="O16" s="789"/>
      <c r="P16" s="789"/>
      <c r="Q16" s="523"/>
    </row>
    <row r="17" spans="2:17" ht="15" customHeight="1" x14ac:dyDescent="0.3">
      <c r="B17" s="789"/>
      <c r="C17" s="789"/>
      <c r="D17" s="789"/>
      <c r="E17" s="789"/>
      <c r="F17" s="789"/>
      <c r="G17" s="789"/>
      <c r="H17" s="789"/>
      <c r="I17" s="789"/>
      <c r="J17" s="789"/>
      <c r="K17" s="789"/>
      <c r="L17" s="789"/>
      <c r="M17" s="789"/>
      <c r="N17" s="789"/>
      <c r="O17" s="789"/>
      <c r="P17" s="789"/>
      <c r="Q17" s="523"/>
    </row>
    <row r="18" spans="2:17" ht="15" customHeight="1" x14ac:dyDescent="0.3">
      <c r="B18" s="789"/>
      <c r="C18" s="789"/>
      <c r="D18" s="789"/>
      <c r="E18" s="789"/>
      <c r="F18" s="789"/>
      <c r="G18" s="789"/>
      <c r="H18" s="789"/>
      <c r="I18" s="789"/>
      <c r="J18" s="789"/>
      <c r="K18" s="789"/>
      <c r="L18" s="789"/>
      <c r="M18" s="789"/>
      <c r="N18" s="789"/>
      <c r="O18" s="789"/>
      <c r="P18" s="789"/>
      <c r="Q18" s="523"/>
    </row>
    <row r="19" spans="2:17" ht="15" customHeight="1" x14ac:dyDescent="0.3">
      <c r="B19" s="789"/>
      <c r="C19" s="789"/>
      <c r="D19" s="789"/>
      <c r="E19" s="789"/>
      <c r="F19" s="789"/>
      <c r="G19" s="789"/>
      <c r="H19" s="789"/>
      <c r="I19" s="789"/>
      <c r="J19" s="789"/>
      <c r="K19" s="789"/>
      <c r="L19" s="789"/>
      <c r="M19" s="789"/>
      <c r="N19" s="789"/>
      <c r="O19" s="789"/>
      <c r="P19" s="789"/>
      <c r="Q19" s="523"/>
    </row>
    <row r="20" spans="2:17" ht="15" customHeight="1" x14ac:dyDescent="0.3">
      <c r="B20" s="789"/>
      <c r="C20" s="789"/>
      <c r="D20" s="789"/>
      <c r="E20" s="789"/>
      <c r="F20" s="789"/>
      <c r="G20" s="789"/>
      <c r="H20" s="789"/>
      <c r="I20" s="789"/>
      <c r="J20" s="789"/>
      <c r="K20" s="789"/>
      <c r="L20" s="789"/>
      <c r="M20" s="789"/>
      <c r="N20" s="789"/>
      <c r="O20" s="789"/>
      <c r="P20" s="789"/>
      <c r="Q20" s="523"/>
    </row>
    <row r="21" spans="2:17" ht="15" customHeight="1" x14ac:dyDescent="0.3">
      <c r="B21" s="789"/>
      <c r="C21" s="789"/>
      <c r="D21" s="789"/>
      <c r="E21" s="789"/>
      <c r="F21" s="789"/>
      <c r="G21" s="789"/>
      <c r="H21" s="789"/>
      <c r="I21" s="789"/>
      <c r="J21" s="789"/>
      <c r="K21" s="789"/>
      <c r="L21" s="789"/>
      <c r="M21" s="789"/>
      <c r="N21" s="789"/>
      <c r="O21" s="789"/>
      <c r="P21" s="789"/>
      <c r="Q21" s="523"/>
    </row>
    <row r="22" spans="2:17" ht="15" customHeight="1" x14ac:dyDescent="0.3">
      <c r="B22" s="789"/>
      <c r="C22" s="789"/>
      <c r="D22" s="789"/>
      <c r="E22" s="789"/>
      <c r="F22" s="789"/>
      <c r="G22" s="789"/>
      <c r="H22" s="789"/>
      <c r="I22" s="789"/>
      <c r="J22" s="789"/>
      <c r="K22" s="789"/>
      <c r="L22" s="789"/>
      <c r="M22" s="789"/>
      <c r="N22" s="789"/>
      <c r="O22" s="789"/>
      <c r="P22" s="789"/>
      <c r="Q22" s="523"/>
    </row>
    <row r="23" spans="2:17" ht="15" customHeight="1" x14ac:dyDescent="0.3">
      <c r="B23" s="789"/>
      <c r="C23" s="789"/>
      <c r="D23" s="789"/>
      <c r="E23" s="789"/>
      <c r="F23" s="789"/>
      <c r="G23" s="789"/>
      <c r="H23" s="789"/>
      <c r="I23" s="789"/>
      <c r="J23" s="789"/>
      <c r="K23" s="789"/>
      <c r="L23" s="789"/>
      <c r="M23" s="789"/>
      <c r="N23" s="789"/>
      <c r="O23" s="789"/>
      <c r="P23" s="789"/>
      <c r="Q23" s="523"/>
    </row>
    <row r="24" spans="2:17" ht="15" customHeight="1" x14ac:dyDescent="0.3">
      <c r="B24" s="789"/>
      <c r="C24" s="789"/>
      <c r="D24" s="789"/>
      <c r="E24" s="789"/>
      <c r="F24" s="789"/>
      <c r="G24" s="789"/>
      <c r="H24" s="789"/>
      <c r="I24" s="789"/>
      <c r="J24" s="789"/>
      <c r="K24" s="789"/>
      <c r="L24" s="789"/>
      <c r="M24" s="789"/>
      <c r="N24" s="789"/>
      <c r="O24" s="789"/>
      <c r="P24" s="789"/>
      <c r="Q24" s="523"/>
    </row>
    <row r="25" spans="2:17" ht="15" customHeight="1" x14ac:dyDescent="0.3">
      <c r="B25" s="789"/>
      <c r="C25" s="789"/>
      <c r="D25" s="789"/>
      <c r="E25" s="789"/>
      <c r="F25" s="789"/>
      <c r="G25" s="789"/>
      <c r="H25" s="789"/>
      <c r="I25" s="789"/>
      <c r="J25" s="789"/>
      <c r="K25" s="789"/>
      <c r="L25" s="789"/>
      <c r="M25" s="789"/>
      <c r="N25" s="789"/>
      <c r="O25" s="789"/>
      <c r="P25" s="789"/>
      <c r="Q25" s="523"/>
    </row>
    <row r="26" spans="2:17" ht="15" customHeight="1" x14ac:dyDescent="0.3">
      <c r="B26" s="523"/>
      <c r="C26" s="523"/>
      <c r="D26" s="523"/>
      <c r="E26" s="523"/>
      <c r="F26" s="523"/>
      <c r="G26" s="523"/>
      <c r="H26" s="523"/>
      <c r="I26" s="523"/>
      <c r="J26" s="523"/>
      <c r="K26" s="523"/>
      <c r="L26" s="523"/>
      <c r="M26" s="523"/>
      <c r="N26" s="523"/>
      <c r="O26" s="523"/>
      <c r="P26" s="523"/>
      <c r="Q26" s="523"/>
    </row>
    <row r="27" spans="2:17" ht="15" customHeight="1" x14ac:dyDescent="0.3">
      <c r="B27" s="523"/>
      <c r="C27" s="523"/>
      <c r="D27" s="523"/>
      <c r="E27" s="523"/>
      <c r="F27" s="523"/>
      <c r="G27" s="523"/>
      <c r="H27" s="523"/>
      <c r="I27" s="523"/>
      <c r="J27" s="523"/>
      <c r="K27" s="523"/>
      <c r="L27" s="523"/>
      <c r="M27" s="523"/>
      <c r="N27" s="523"/>
      <c r="O27" s="523"/>
      <c r="P27" s="523"/>
      <c r="Q27" s="523"/>
    </row>
    <row r="28" spans="2:17" ht="15" customHeight="1" x14ac:dyDescent="0.3">
      <c r="B28" s="523"/>
      <c r="C28" s="523"/>
      <c r="D28" s="523"/>
      <c r="E28" s="523"/>
      <c r="F28" s="523"/>
      <c r="G28" s="523"/>
      <c r="H28" s="523"/>
      <c r="I28" s="523"/>
      <c r="J28" s="523"/>
      <c r="K28" s="523"/>
      <c r="L28" s="523"/>
      <c r="M28" s="523"/>
      <c r="N28" s="523"/>
      <c r="O28" s="523"/>
      <c r="P28" s="523"/>
      <c r="Q28" s="523"/>
    </row>
    <row r="29" spans="2:17" ht="15" customHeight="1" x14ac:dyDescent="0.3">
      <c r="B29" s="523"/>
      <c r="C29" s="523"/>
      <c r="D29" s="523"/>
      <c r="E29" s="523"/>
      <c r="F29" s="523"/>
      <c r="G29" s="523"/>
      <c r="H29" s="523"/>
      <c r="I29" s="523"/>
      <c r="J29" s="523"/>
      <c r="K29" s="523"/>
      <c r="L29" s="523"/>
      <c r="M29" s="523"/>
      <c r="N29" s="523"/>
      <c r="O29" s="523"/>
      <c r="P29" s="523"/>
      <c r="Q29" s="523"/>
    </row>
    <row r="30" spans="2:17" ht="15" customHeight="1" x14ac:dyDescent="0.3">
      <c r="B30" s="523"/>
      <c r="C30" s="523"/>
      <c r="D30" s="523"/>
      <c r="E30" s="523"/>
      <c r="F30" s="523"/>
      <c r="G30" s="523"/>
      <c r="H30" s="523"/>
      <c r="I30" s="523"/>
      <c r="J30" s="523"/>
      <c r="K30" s="523"/>
      <c r="L30" s="523"/>
      <c r="M30" s="523"/>
      <c r="N30" s="523"/>
      <c r="O30" s="523"/>
      <c r="P30" s="523"/>
      <c r="Q30" s="523"/>
    </row>
    <row r="31" spans="2:17" ht="15" customHeight="1" x14ac:dyDescent="0.3">
      <c r="B31" s="523"/>
      <c r="C31" s="523"/>
      <c r="D31" s="523"/>
      <c r="E31" s="523"/>
      <c r="F31" s="523"/>
      <c r="G31" s="523"/>
      <c r="H31" s="523"/>
      <c r="I31" s="523"/>
      <c r="J31" s="523"/>
      <c r="K31" s="523"/>
      <c r="L31" s="523"/>
      <c r="M31" s="523"/>
      <c r="N31" s="523"/>
      <c r="O31" s="523"/>
      <c r="P31" s="523"/>
      <c r="Q31" s="523"/>
    </row>
    <row r="32" spans="2:17" ht="15" customHeight="1" x14ac:dyDescent="0.3">
      <c r="B32" s="523"/>
      <c r="C32" s="523"/>
      <c r="D32" s="523"/>
      <c r="E32" s="523"/>
      <c r="F32" s="523"/>
      <c r="G32" s="523"/>
      <c r="H32" s="523"/>
      <c r="I32" s="523"/>
      <c r="J32" s="523"/>
      <c r="K32" s="523"/>
      <c r="L32" s="523"/>
      <c r="M32" s="523"/>
      <c r="N32" s="523"/>
      <c r="O32" s="523"/>
      <c r="P32" s="523"/>
      <c r="Q32" s="523"/>
    </row>
    <row r="33" spans="2:17" ht="15" customHeight="1" x14ac:dyDescent="0.3">
      <c r="B33" s="523"/>
      <c r="C33" s="523"/>
      <c r="D33" s="523"/>
      <c r="E33" s="523"/>
      <c r="F33" s="523"/>
      <c r="G33" s="523"/>
      <c r="H33" s="523"/>
      <c r="I33" s="523"/>
      <c r="J33" s="523"/>
      <c r="K33" s="523"/>
      <c r="L33" s="523"/>
      <c r="M33" s="523"/>
      <c r="N33" s="523"/>
      <c r="O33" s="523"/>
      <c r="P33" s="523"/>
      <c r="Q33" s="523"/>
    </row>
    <row r="34" spans="2:17" ht="15" customHeight="1" x14ac:dyDescent="0.3">
      <c r="B34" s="523"/>
      <c r="C34" s="523"/>
      <c r="D34" s="523"/>
      <c r="E34" s="523"/>
      <c r="F34" s="523"/>
      <c r="G34" s="523"/>
      <c r="H34" s="523"/>
      <c r="I34" s="523"/>
      <c r="J34" s="523"/>
      <c r="K34" s="523"/>
      <c r="L34" s="523"/>
      <c r="M34" s="523"/>
      <c r="N34" s="523"/>
      <c r="O34" s="523"/>
      <c r="P34" s="523"/>
      <c r="Q34" s="523"/>
    </row>
  </sheetData>
  <sheetProtection algorithmName="SHA-512" hashValue="/efL8o9eE9LsvuRSFgjWCMBpJ9nV+qNIw9XGv9j7Fzm4VwzTmpwLKOY7AjAPDNJeggJwxDAbx4B6F6hB98hFpw==" saltValue="ZA549NnEYX4KAJUvK73/SQ==" spinCount="100000" sheet="1" formatCells="0" formatColumns="0" formatRows="0" insertColumns="0" insertRows="0" insertHyperlinks="0" deleteColumns="0" deleteRows="0" sort="0" autoFilter="0" pivotTables="0"/>
  <mergeCells count="1">
    <mergeCell ref="B8:P25"/>
  </mergeCells>
  <hyperlinks>
    <hyperlink ref="A1" location="Introducción!A1" display="Introducción "/>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M49"/>
  <sheetViews>
    <sheetView showGridLines="0" zoomScale="80" zoomScaleNormal="80" workbookViewId="0">
      <selection activeCell="E8" sqref="E8:G8"/>
    </sheetView>
  </sheetViews>
  <sheetFormatPr defaultColWidth="11.44140625" defaultRowHeight="15" x14ac:dyDescent="0.3"/>
  <cols>
    <col min="1" max="2" width="11.44140625" style="556"/>
    <col min="3" max="3" width="22.88671875" style="556" customWidth="1"/>
    <col min="4" max="4" width="14.44140625" style="556" customWidth="1"/>
    <col min="5" max="10" width="11.44140625" style="556"/>
    <col min="11" max="11" width="13.6640625" style="556" customWidth="1"/>
    <col min="12" max="12" width="11.44140625" style="556"/>
    <col min="13" max="13" width="23.44140625" style="556" customWidth="1"/>
    <col min="14" max="16384" width="11.44140625" style="556"/>
  </cols>
  <sheetData>
    <row r="1" spans="1:13" x14ac:dyDescent="0.3">
      <c r="A1" s="135" t="s">
        <v>183</v>
      </c>
    </row>
    <row r="2" spans="1:13" ht="15.6" x14ac:dyDescent="0.3">
      <c r="B2" s="828" t="s">
        <v>202</v>
      </c>
      <c r="C2" s="828"/>
      <c r="D2" s="828"/>
      <c r="E2" s="828"/>
      <c r="F2" s="828"/>
      <c r="G2" s="828"/>
      <c r="H2" s="828"/>
      <c r="I2" s="828"/>
      <c r="J2" s="828"/>
      <c r="K2" s="828"/>
      <c r="L2" s="828"/>
      <c r="M2" s="828"/>
    </row>
    <row r="3" spans="1:13" ht="15.6" thickBot="1" x14ac:dyDescent="0.35">
      <c r="B3" s="827"/>
      <c r="C3" s="827"/>
      <c r="D3" s="827"/>
      <c r="E3" s="827"/>
      <c r="F3" s="827"/>
      <c r="G3" s="827"/>
      <c r="H3" s="827"/>
      <c r="I3" s="827"/>
      <c r="J3" s="827"/>
      <c r="K3" s="827"/>
      <c r="L3" s="827"/>
      <c r="M3" s="827"/>
    </row>
    <row r="4" spans="1:13" ht="16.2" thickBot="1" x14ac:dyDescent="0.35">
      <c r="B4" s="847" t="s">
        <v>286</v>
      </c>
      <c r="C4" s="848"/>
      <c r="D4" s="848"/>
      <c r="E4" s="848"/>
      <c r="F4" s="848" t="s">
        <v>204</v>
      </c>
      <c r="G4" s="848"/>
      <c r="H4" s="848"/>
      <c r="I4" s="848"/>
      <c r="J4" s="848" t="s">
        <v>205</v>
      </c>
      <c r="K4" s="848"/>
      <c r="L4" s="848"/>
      <c r="M4" s="849"/>
    </row>
    <row r="5" spans="1:13" x14ac:dyDescent="0.3">
      <c r="B5" s="845" t="s">
        <v>206</v>
      </c>
      <c r="C5" s="845"/>
      <c r="D5" s="845"/>
      <c r="E5" s="845"/>
      <c r="F5" s="845"/>
      <c r="G5" s="845"/>
      <c r="H5" s="845"/>
      <c r="I5" s="845"/>
      <c r="J5" s="845"/>
    </row>
    <row r="6" spans="1:13" ht="15.6" x14ac:dyDescent="0.3">
      <c r="B6" s="828" t="s">
        <v>207</v>
      </c>
      <c r="C6" s="828"/>
      <c r="D6" s="828"/>
      <c r="E6" s="828"/>
      <c r="F6" s="828"/>
      <c r="G6" s="828"/>
      <c r="H6" s="828"/>
      <c r="I6" s="828"/>
      <c r="J6" s="828"/>
      <c r="K6" s="828"/>
      <c r="L6" s="828"/>
      <c r="M6" s="828"/>
    </row>
    <row r="7" spans="1:13" ht="15.6" thickBot="1" x14ac:dyDescent="0.35">
      <c r="B7" s="827"/>
      <c r="C7" s="827"/>
      <c r="D7" s="827"/>
      <c r="E7" s="827"/>
      <c r="F7" s="827"/>
      <c r="G7" s="827"/>
      <c r="H7" s="827"/>
      <c r="I7" s="827"/>
      <c r="J7" s="827"/>
    </row>
    <row r="8" spans="1:13" x14ac:dyDescent="0.3">
      <c r="B8" s="829" t="s">
        <v>208</v>
      </c>
      <c r="C8" s="830"/>
      <c r="D8" s="830"/>
      <c r="E8" s="830" t="s">
        <v>1493</v>
      </c>
      <c r="F8" s="830"/>
      <c r="G8" s="830"/>
      <c r="H8" s="830" t="s">
        <v>209</v>
      </c>
      <c r="I8" s="830"/>
      <c r="J8" s="830"/>
      <c r="K8" s="830"/>
      <c r="L8" s="830"/>
      <c r="M8" s="846"/>
    </row>
    <row r="9" spans="1:13" ht="15.6" x14ac:dyDescent="0.3">
      <c r="B9" s="820" t="s">
        <v>210</v>
      </c>
      <c r="C9" s="796"/>
      <c r="D9" s="797"/>
      <c r="E9" s="841" t="s">
        <v>1454</v>
      </c>
      <c r="F9" s="842"/>
      <c r="G9" s="842"/>
      <c r="H9" s="842"/>
      <c r="I9" s="842"/>
      <c r="J9" s="842"/>
      <c r="K9" s="842"/>
      <c r="L9" s="842"/>
      <c r="M9" s="843"/>
    </row>
    <row r="10" spans="1:13" x14ac:dyDescent="0.3">
      <c r="B10" s="820" t="s">
        <v>211</v>
      </c>
      <c r="C10" s="796"/>
      <c r="D10" s="797"/>
      <c r="E10" s="795"/>
      <c r="F10" s="796"/>
      <c r="G10" s="796"/>
      <c r="H10" s="796"/>
      <c r="I10" s="796"/>
      <c r="J10" s="796"/>
      <c r="K10" s="796"/>
      <c r="L10" s="796"/>
      <c r="M10" s="844"/>
    </row>
    <row r="11" spans="1:13" x14ac:dyDescent="0.25">
      <c r="B11" s="804" t="s">
        <v>1311</v>
      </c>
      <c r="C11" s="794"/>
      <c r="D11" s="794"/>
      <c r="E11" s="840" t="s">
        <v>149</v>
      </c>
      <c r="F11" s="840"/>
      <c r="G11" s="840"/>
      <c r="H11" s="840"/>
      <c r="I11" s="840"/>
      <c r="J11" s="840"/>
      <c r="K11" s="840"/>
      <c r="L11" s="840"/>
      <c r="M11" s="840"/>
    </row>
    <row r="12" spans="1:13" x14ac:dyDescent="0.25">
      <c r="B12" s="804" t="s">
        <v>1312</v>
      </c>
      <c r="C12" s="794"/>
      <c r="D12" s="794"/>
      <c r="E12" s="840" t="s">
        <v>1339</v>
      </c>
      <c r="F12" s="840"/>
      <c r="G12" s="840"/>
      <c r="H12" s="840"/>
      <c r="I12" s="840"/>
      <c r="J12" s="840"/>
      <c r="K12" s="840"/>
      <c r="L12" s="840"/>
      <c r="M12" s="840"/>
    </row>
    <row r="13" spans="1:13" x14ac:dyDescent="0.25">
      <c r="B13" s="804" t="s">
        <v>1313</v>
      </c>
      <c r="C13" s="794"/>
      <c r="D13" s="794"/>
      <c r="E13" s="840" t="s">
        <v>1424</v>
      </c>
      <c r="F13" s="840"/>
      <c r="G13" s="840"/>
      <c r="H13" s="840"/>
      <c r="I13" s="840"/>
      <c r="J13" s="840"/>
      <c r="K13" s="840"/>
      <c r="L13" s="840"/>
      <c r="M13" s="840"/>
    </row>
    <row r="14" spans="1:13" x14ac:dyDescent="0.3">
      <c r="B14" s="804" t="s">
        <v>215</v>
      </c>
      <c r="C14" s="794"/>
      <c r="D14" s="794"/>
      <c r="E14" s="824"/>
      <c r="F14" s="825"/>
      <c r="G14" s="825"/>
      <c r="H14" s="825"/>
      <c r="I14" s="825"/>
      <c r="J14" s="825"/>
      <c r="K14" s="825"/>
      <c r="L14" s="825"/>
      <c r="M14" s="826"/>
    </row>
    <row r="15" spans="1:13" x14ac:dyDescent="0.3">
      <c r="B15" s="804" t="s">
        <v>216</v>
      </c>
      <c r="C15" s="794"/>
      <c r="D15" s="794"/>
      <c r="E15" s="814" t="s">
        <v>217</v>
      </c>
      <c r="F15" s="815"/>
      <c r="G15" s="815"/>
      <c r="H15" s="815"/>
      <c r="I15" s="815"/>
      <c r="J15" s="815"/>
      <c r="K15" s="815"/>
      <c r="L15" s="815"/>
      <c r="M15" s="816"/>
    </row>
    <row r="16" spans="1:13" x14ac:dyDescent="0.3">
      <c r="B16" s="804" t="s">
        <v>218</v>
      </c>
      <c r="C16" s="794"/>
      <c r="D16" s="794"/>
      <c r="E16" s="839" t="s">
        <v>1436</v>
      </c>
      <c r="F16" s="818"/>
      <c r="G16" s="819"/>
      <c r="H16" s="821" t="s">
        <v>464</v>
      </c>
      <c r="I16" s="822"/>
      <c r="J16" s="822"/>
      <c r="K16" s="822"/>
      <c r="L16" s="822"/>
      <c r="M16" s="823"/>
    </row>
    <row r="17" spans="2:13" ht="15" customHeight="1" x14ac:dyDescent="0.3">
      <c r="B17" s="804" t="s">
        <v>221</v>
      </c>
      <c r="C17" s="794"/>
      <c r="D17" s="794"/>
      <c r="E17" s="821"/>
      <c r="F17" s="822"/>
      <c r="G17" s="822"/>
      <c r="H17" s="822"/>
      <c r="I17" s="822"/>
      <c r="J17" s="822"/>
      <c r="K17" s="822"/>
      <c r="L17" s="822"/>
      <c r="M17" s="823"/>
    </row>
    <row r="18" spans="2:13" ht="15" customHeight="1" x14ac:dyDescent="0.3">
      <c r="B18" s="820" t="s">
        <v>223</v>
      </c>
      <c r="C18" s="796"/>
      <c r="D18" s="797"/>
      <c r="E18" s="821"/>
      <c r="F18" s="822"/>
      <c r="G18" s="822"/>
      <c r="H18" s="822"/>
      <c r="I18" s="822"/>
      <c r="J18" s="822"/>
      <c r="K18" s="822"/>
      <c r="L18" s="822"/>
      <c r="M18" s="823"/>
    </row>
    <row r="19" spans="2:13" ht="15.6" thickBot="1" x14ac:dyDescent="0.35">
      <c r="B19" s="834" t="s">
        <v>225</v>
      </c>
      <c r="C19" s="835"/>
      <c r="D19" s="836"/>
      <c r="E19" s="837" t="s">
        <v>470</v>
      </c>
      <c r="F19" s="837"/>
      <c r="G19" s="837" t="s">
        <v>227</v>
      </c>
      <c r="H19" s="837"/>
      <c r="I19" s="837" t="s">
        <v>228</v>
      </c>
      <c r="J19" s="837"/>
      <c r="K19" s="837"/>
      <c r="L19" s="837"/>
      <c r="M19" s="838"/>
    </row>
    <row r="20" spans="2:13" x14ac:dyDescent="0.3">
      <c r="B20" s="827"/>
      <c r="C20" s="827"/>
      <c r="D20" s="827"/>
      <c r="E20" s="827"/>
      <c r="F20" s="827"/>
      <c r="G20" s="827"/>
      <c r="H20" s="827"/>
      <c r="I20" s="827"/>
      <c r="J20" s="827"/>
      <c r="K20" s="827"/>
      <c r="L20" s="827"/>
      <c r="M20" s="827"/>
    </row>
    <row r="21" spans="2:13" ht="15.6" x14ac:dyDescent="0.3">
      <c r="B21" s="828" t="s">
        <v>229</v>
      </c>
      <c r="C21" s="828"/>
      <c r="D21" s="828"/>
      <c r="E21" s="828"/>
      <c r="F21" s="828"/>
      <c r="G21" s="828"/>
      <c r="H21" s="828"/>
      <c r="I21" s="828"/>
      <c r="J21" s="828"/>
      <c r="K21" s="828"/>
      <c r="L21" s="828"/>
      <c r="M21" s="828"/>
    </row>
    <row r="22" spans="2:13" ht="15.6" thickBot="1" x14ac:dyDescent="0.35">
      <c r="B22" s="827"/>
      <c r="C22" s="827"/>
      <c r="D22" s="827"/>
      <c r="E22" s="827"/>
      <c r="F22" s="827"/>
      <c r="G22" s="827"/>
      <c r="H22" s="827"/>
      <c r="I22" s="827"/>
      <c r="J22" s="827"/>
      <c r="K22" s="827"/>
      <c r="L22" s="827"/>
      <c r="M22" s="827"/>
    </row>
    <row r="23" spans="2:13" ht="26.25" customHeight="1" x14ac:dyDescent="0.3">
      <c r="B23" s="829" t="s">
        <v>230</v>
      </c>
      <c r="C23" s="830"/>
      <c r="D23" s="830"/>
      <c r="E23" s="831"/>
      <c r="F23" s="832"/>
      <c r="G23" s="832"/>
      <c r="H23" s="832"/>
      <c r="I23" s="832"/>
      <c r="J23" s="832"/>
      <c r="K23" s="832"/>
      <c r="L23" s="832"/>
      <c r="M23" s="833"/>
    </row>
    <row r="24" spans="2:13" ht="41.25" customHeight="1" x14ac:dyDescent="0.3">
      <c r="B24" s="820" t="s">
        <v>231</v>
      </c>
      <c r="C24" s="796"/>
      <c r="D24" s="797"/>
      <c r="E24" s="821"/>
      <c r="F24" s="822"/>
      <c r="G24" s="822"/>
      <c r="H24" s="822"/>
      <c r="I24" s="822"/>
      <c r="J24" s="822"/>
      <c r="K24" s="822"/>
      <c r="L24" s="822"/>
      <c r="M24" s="823"/>
    </row>
    <row r="25" spans="2:13" ht="15" customHeight="1" x14ac:dyDescent="0.3">
      <c r="B25" s="804" t="s">
        <v>232</v>
      </c>
      <c r="C25" s="794"/>
      <c r="D25" s="794"/>
      <c r="E25" s="824"/>
      <c r="F25" s="825"/>
      <c r="G25" s="825"/>
      <c r="H25" s="825"/>
      <c r="I25" s="825"/>
      <c r="J25" s="825"/>
      <c r="K25" s="825"/>
      <c r="L25" s="825"/>
      <c r="M25" s="826"/>
    </row>
    <row r="26" spans="2:13" x14ac:dyDescent="0.3">
      <c r="B26" s="804" t="s">
        <v>233</v>
      </c>
      <c r="C26" s="794"/>
      <c r="D26" s="794"/>
      <c r="E26" s="850"/>
      <c r="F26" s="851"/>
      <c r="G26" s="851"/>
      <c r="H26" s="851"/>
      <c r="I26" s="851"/>
      <c r="J26" s="851"/>
      <c r="K26" s="851"/>
      <c r="L26" s="851"/>
      <c r="M26" s="852"/>
    </row>
    <row r="27" spans="2:13" x14ac:dyDescent="0.3">
      <c r="B27" s="804" t="s">
        <v>234</v>
      </c>
      <c r="C27" s="794"/>
      <c r="D27" s="794"/>
      <c r="E27" s="814"/>
      <c r="F27" s="815"/>
      <c r="G27" s="815"/>
      <c r="H27" s="815"/>
      <c r="I27" s="815"/>
      <c r="J27" s="815"/>
      <c r="K27" s="815"/>
      <c r="L27" s="815"/>
      <c r="M27" s="816"/>
    </row>
    <row r="28" spans="2:13" ht="66.75" customHeight="1" x14ac:dyDescent="0.3">
      <c r="B28" s="804" t="s">
        <v>235</v>
      </c>
      <c r="C28" s="794"/>
      <c r="D28" s="794"/>
      <c r="E28" s="814" t="s">
        <v>1457</v>
      </c>
      <c r="F28" s="815"/>
      <c r="G28" s="815"/>
      <c r="H28" s="815"/>
      <c r="I28" s="815"/>
      <c r="J28" s="815"/>
      <c r="K28" s="815"/>
      <c r="L28" s="815"/>
      <c r="M28" s="816"/>
    </row>
    <row r="29" spans="2:13" x14ac:dyDescent="0.3">
      <c r="B29" s="817" t="s">
        <v>236</v>
      </c>
      <c r="C29" s="818"/>
      <c r="D29" s="819"/>
      <c r="E29" s="553"/>
      <c r="F29" s="794" t="s">
        <v>237</v>
      </c>
      <c r="G29" s="794"/>
      <c r="H29" s="553" t="s">
        <v>238</v>
      </c>
      <c r="I29" s="794" t="s">
        <v>239</v>
      </c>
      <c r="J29" s="794"/>
      <c r="K29" s="794" t="s">
        <v>240</v>
      </c>
      <c r="L29" s="794"/>
      <c r="M29" s="555" t="s">
        <v>265</v>
      </c>
    </row>
    <row r="30" spans="2:13" x14ac:dyDescent="0.3">
      <c r="B30" s="804" t="s">
        <v>242</v>
      </c>
      <c r="C30" s="794"/>
      <c r="D30" s="794"/>
      <c r="E30" s="805"/>
      <c r="F30" s="805"/>
      <c r="G30" s="805"/>
      <c r="H30" s="805"/>
      <c r="I30" s="805"/>
      <c r="J30" s="805"/>
      <c r="K30" s="805"/>
      <c r="L30" s="805"/>
      <c r="M30" s="806"/>
    </row>
    <row r="31" spans="2:13" x14ac:dyDescent="0.3">
      <c r="B31" s="804" t="s">
        <v>218</v>
      </c>
      <c r="C31" s="794"/>
      <c r="D31" s="794"/>
      <c r="E31" s="794" t="s">
        <v>244</v>
      </c>
      <c r="F31" s="794"/>
      <c r="G31" s="794"/>
      <c r="H31" s="794"/>
      <c r="I31" s="794"/>
      <c r="J31" s="794" t="s">
        <v>245</v>
      </c>
      <c r="K31" s="794"/>
      <c r="L31" s="794"/>
      <c r="M31" s="807"/>
    </row>
    <row r="32" spans="2:13" x14ac:dyDescent="0.3">
      <c r="B32" s="804" t="s">
        <v>246</v>
      </c>
      <c r="C32" s="794"/>
      <c r="D32" s="794"/>
      <c r="E32" s="805"/>
      <c r="F32" s="805"/>
      <c r="G32" s="805"/>
      <c r="H32" s="805"/>
      <c r="I32" s="805"/>
      <c r="J32" s="805"/>
      <c r="K32" s="805"/>
      <c r="L32" s="805"/>
      <c r="M32" s="806"/>
    </row>
    <row r="33" spans="2:13" x14ac:dyDescent="0.3">
      <c r="B33" s="554" t="s">
        <v>248</v>
      </c>
      <c r="C33" s="553"/>
      <c r="D33" s="553"/>
      <c r="E33" s="794"/>
      <c r="F33" s="794"/>
      <c r="G33" s="794"/>
      <c r="H33" s="794"/>
      <c r="I33" s="794"/>
      <c r="J33" s="794"/>
      <c r="K33" s="794"/>
      <c r="L33" s="794"/>
      <c r="M33" s="807"/>
    </row>
    <row r="34" spans="2:13" x14ac:dyDescent="0.3">
      <c r="B34" s="808"/>
      <c r="C34" s="809"/>
      <c r="D34" s="809"/>
      <c r="E34" s="809"/>
      <c r="F34" s="809"/>
      <c r="G34" s="809"/>
      <c r="H34" s="809"/>
      <c r="I34" s="809"/>
      <c r="J34" s="809"/>
      <c r="K34" s="809"/>
      <c r="L34" s="809"/>
      <c r="M34" s="810"/>
    </row>
    <row r="35" spans="2:13" ht="15.6" x14ac:dyDescent="0.3">
      <c r="B35" s="811" t="s">
        <v>249</v>
      </c>
      <c r="C35" s="812"/>
      <c r="D35" s="812"/>
      <c r="E35" s="812"/>
      <c r="F35" s="812"/>
      <c r="G35" s="812"/>
      <c r="H35" s="812"/>
      <c r="I35" s="812"/>
      <c r="J35" s="812"/>
      <c r="K35" s="812"/>
      <c r="L35" s="812"/>
      <c r="M35" s="813"/>
    </row>
    <row r="36" spans="2:13" ht="15.6" thickBot="1" x14ac:dyDescent="0.35">
      <c r="B36" s="798"/>
      <c r="C36" s="799"/>
      <c r="D36" s="799"/>
      <c r="E36" s="799"/>
      <c r="F36" s="799"/>
      <c r="G36" s="799"/>
      <c r="H36" s="799"/>
      <c r="I36" s="799"/>
      <c r="J36" s="799"/>
      <c r="K36" s="799"/>
      <c r="L36" s="799"/>
      <c r="M36" s="800"/>
    </row>
    <row r="37" spans="2:13" x14ac:dyDescent="0.3">
      <c r="B37" s="801"/>
      <c r="C37" s="802"/>
      <c r="D37" s="802"/>
      <c r="E37" s="802"/>
      <c r="F37" s="802"/>
      <c r="G37" s="802"/>
      <c r="H37" s="802"/>
      <c r="I37" s="802"/>
      <c r="J37" s="802"/>
      <c r="K37" s="802"/>
      <c r="L37" s="802"/>
      <c r="M37" s="803"/>
    </row>
    <row r="39" spans="2:13" x14ac:dyDescent="0.3">
      <c r="C39" s="794" t="s">
        <v>250</v>
      </c>
      <c r="D39" s="794"/>
      <c r="E39" s="794"/>
      <c r="F39" s="794"/>
      <c r="G39" s="794"/>
      <c r="H39" s="794"/>
      <c r="I39" s="794"/>
      <c r="J39" s="794"/>
      <c r="K39" s="794"/>
      <c r="L39" s="794"/>
      <c r="M39" s="794"/>
    </row>
    <row r="40" spans="2:13" x14ac:dyDescent="0.3">
      <c r="C40" s="553" t="s">
        <v>251</v>
      </c>
      <c r="D40" s="795" t="s">
        <v>252</v>
      </c>
      <c r="E40" s="796"/>
      <c r="F40" s="796"/>
      <c r="G40" s="796"/>
      <c r="H40" s="795" t="s">
        <v>253</v>
      </c>
      <c r="I40" s="796"/>
      <c r="J40" s="796"/>
      <c r="K40" s="796"/>
      <c r="L40" s="796"/>
      <c r="M40" s="797"/>
    </row>
    <row r="41" spans="2:13" x14ac:dyDescent="0.3">
      <c r="C41" s="121">
        <v>42642</v>
      </c>
      <c r="D41" s="794" t="s">
        <v>504</v>
      </c>
      <c r="E41" s="794"/>
      <c r="F41" s="794"/>
      <c r="G41" s="794"/>
      <c r="H41" s="795" t="s">
        <v>1435</v>
      </c>
      <c r="I41" s="796"/>
      <c r="J41" s="796"/>
      <c r="K41" s="796"/>
      <c r="L41" s="796"/>
      <c r="M41" s="797"/>
    </row>
    <row r="42" spans="2:13" x14ac:dyDescent="0.3">
      <c r="C42" s="553"/>
      <c r="D42" s="794"/>
      <c r="E42" s="794"/>
      <c r="F42" s="794"/>
      <c r="G42" s="794"/>
      <c r="H42" s="794"/>
      <c r="I42" s="794"/>
      <c r="J42" s="794"/>
      <c r="K42" s="794"/>
      <c r="L42" s="794"/>
      <c r="M42" s="794"/>
    </row>
    <row r="43" spans="2:13" x14ac:dyDescent="0.3">
      <c r="C43" s="553"/>
      <c r="D43" s="794"/>
      <c r="E43" s="794"/>
      <c r="F43" s="794"/>
      <c r="G43" s="794"/>
      <c r="H43" s="794"/>
      <c r="I43" s="794"/>
      <c r="J43" s="794"/>
      <c r="K43" s="794"/>
      <c r="L43" s="794"/>
      <c r="M43" s="794"/>
    </row>
    <row r="44" spans="2:13" x14ac:dyDescent="0.3">
      <c r="C44" s="553"/>
      <c r="D44" s="794"/>
      <c r="E44" s="794"/>
      <c r="F44" s="794"/>
      <c r="G44" s="794"/>
      <c r="H44" s="794"/>
      <c r="I44" s="794"/>
      <c r="J44" s="794"/>
      <c r="K44" s="794"/>
      <c r="L44" s="794"/>
      <c r="M44" s="794"/>
    </row>
    <row r="45" spans="2:13" x14ac:dyDescent="0.3">
      <c r="C45" s="553"/>
      <c r="D45" s="794"/>
      <c r="E45" s="794"/>
      <c r="F45" s="794"/>
      <c r="G45" s="794"/>
      <c r="H45" s="794"/>
      <c r="I45" s="794"/>
      <c r="J45" s="794"/>
      <c r="K45" s="794"/>
      <c r="L45" s="794"/>
      <c r="M45" s="794"/>
    </row>
    <row r="46" spans="2:13" x14ac:dyDescent="0.3">
      <c r="C46" s="553"/>
      <c r="D46" s="794"/>
      <c r="E46" s="794"/>
      <c r="F46" s="794"/>
      <c r="G46" s="794"/>
      <c r="H46" s="794"/>
      <c r="I46" s="794"/>
      <c r="J46" s="794"/>
      <c r="K46" s="794"/>
      <c r="L46" s="794"/>
      <c r="M46" s="794"/>
    </row>
    <row r="47" spans="2:13" x14ac:dyDescent="0.3">
      <c r="C47" s="553"/>
      <c r="D47" s="794"/>
      <c r="E47" s="794"/>
      <c r="F47" s="794"/>
      <c r="G47" s="794"/>
      <c r="H47" s="794"/>
      <c r="I47" s="794"/>
      <c r="J47" s="794"/>
      <c r="K47" s="794"/>
      <c r="L47" s="794"/>
      <c r="M47" s="794"/>
    </row>
    <row r="48" spans="2:13" x14ac:dyDescent="0.3">
      <c r="C48" s="553"/>
      <c r="D48" s="794"/>
      <c r="E48" s="794"/>
      <c r="F48" s="794"/>
      <c r="G48" s="794"/>
      <c r="H48" s="794"/>
      <c r="I48" s="794"/>
      <c r="J48" s="794"/>
      <c r="K48" s="794"/>
      <c r="L48" s="794"/>
      <c r="M48" s="794"/>
    </row>
    <row r="49" spans="3:13" x14ac:dyDescent="0.3">
      <c r="C49" s="553"/>
      <c r="D49" s="794"/>
      <c r="E49" s="794"/>
      <c r="F49" s="794"/>
      <c r="G49" s="794"/>
      <c r="H49" s="794"/>
      <c r="I49" s="794"/>
      <c r="J49" s="794"/>
      <c r="K49" s="794"/>
      <c r="L49" s="794"/>
      <c r="M49" s="794"/>
    </row>
  </sheetData>
  <sheetProtection algorithmName="SHA-512" hashValue="HmRd/3EQkgKSZ2Npwpv2RInzPL/ZNZzEKtNA7CUMKMheRbF1jtHt1XLqBhk+s+QyzUYzf4RB2k22NxKRWtyWzg==" saltValue="AXzMagTm9TnmEPZMwMniYg==" spinCount="100000" sheet="1" objects="1" scenarios="1"/>
  <mergeCells count="88">
    <mergeCell ref="B2:M2"/>
    <mergeCell ref="B3:M3"/>
    <mergeCell ref="B4:E4"/>
    <mergeCell ref="F4:I4"/>
    <mergeCell ref="J4:M4"/>
    <mergeCell ref="B5:J5"/>
    <mergeCell ref="B6:M6"/>
    <mergeCell ref="B7:J7"/>
    <mergeCell ref="B8:D8"/>
    <mergeCell ref="E8:G8"/>
    <mergeCell ref="H8:M8"/>
    <mergeCell ref="B9:D9"/>
    <mergeCell ref="E9:M9"/>
    <mergeCell ref="B10:D10"/>
    <mergeCell ref="E10:M10"/>
    <mergeCell ref="B11:D11"/>
    <mergeCell ref="E11:M11"/>
    <mergeCell ref="B12:D12"/>
    <mergeCell ref="E12:M12"/>
    <mergeCell ref="B13:D13"/>
    <mergeCell ref="E13:M13"/>
    <mergeCell ref="B14:D14"/>
    <mergeCell ref="E14:M14"/>
    <mergeCell ref="B15:D15"/>
    <mergeCell ref="E15:M15"/>
    <mergeCell ref="B16:D16"/>
    <mergeCell ref="E16:G16"/>
    <mergeCell ref="H16:M16"/>
    <mergeCell ref="B17:D17"/>
    <mergeCell ref="E17:M17"/>
    <mergeCell ref="B18:D18"/>
    <mergeCell ref="E18:M18"/>
    <mergeCell ref="B19:D19"/>
    <mergeCell ref="E19:F19"/>
    <mergeCell ref="G19:H19"/>
    <mergeCell ref="I19:M19"/>
    <mergeCell ref="B20:M20"/>
    <mergeCell ref="B21:M21"/>
    <mergeCell ref="B22:M22"/>
    <mergeCell ref="B23:D23"/>
    <mergeCell ref="E23:M23"/>
    <mergeCell ref="B24:D24"/>
    <mergeCell ref="E24:M24"/>
    <mergeCell ref="B25:D25"/>
    <mergeCell ref="E25:M25"/>
    <mergeCell ref="B26:D26"/>
    <mergeCell ref="E26:M26"/>
    <mergeCell ref="B27:D27"/>
    <mergeCell ref="E27:M27"/>
    <mergeCell ref="B28:D28"/>
    <mergeCell ref="E28:M28"/>
    <mergeCell ref="B29:D29"/>
    <mergeCell ref="F29:G29"/>
    <mergeCell ref="I29:J29"/>
    <mergeCell ref="K29:L29"/>
    <mergeCell ref="B30:D30"/>
    <mergeCell ref="E30:M30"/>
    <mergeCell ref="B31:D31"/>
    <mergeCell ref="E31:I31"/>
    <mergeCell ref="J31:M31"/>
    <mergeCell ref="B32:D32"/>
    <mergeCell ref="E32:M32"/>
    <mergeCell ref="E33:M33"/>
    <mergeCell ref="B34:M34"/>
    <mergeCell ref="B35:M35"/>
    <mergeCell ref="B36:M36"/>
    <mergeCell ref="B37:M37"/>
    <mergeCell ref="C39:M39"/>
    <mergeCell ref="D40:G40"/>
    <mergeCell ref="H40:M40"/>
    <mergeCell ref="D41:G41"/>
    <mergeCell ref="H41:M41"/>
    <mergeCell ref="D42:G42"/>
    <mergeCell ref="H42:M42"/>
    <mergeCell ref="D43:G43"/>
    <mergeCell ref="H43:M43"/>
    <mergeCell ref="D44:G44"/>
    <mergeCell ref="H44:M44"/>
    <mergeCell ref="D45:G45"/>
    <mergeCell ref="H45:M45"/>
    <mergeCell ref="D46:G46"/>
    <mergeCell ref="H46:M46"/>
    <mergeCell ref="D47:G47"/>
    <mergeCell ref="H47:M47"/>
    <mergeCell ref="D48:G48"/>
    <mergeCell ref="H48:M48"/>
    <mergeCell ref="D49:G49"/>
    <mergeCell ref="H49:M49"/>
  </mergeCells>
  <hyperlinks>
    <hyperlink ref="A1" location="'1.1.1.l.1'!A1" display="REGRESAR"/>
  </hyperlinks>
  <printOptions verticalCentered="1"/>
  <pageMargins left="2.0866141732283467" right="0.70866141732283472" top="0.74803149606299213" bottom="0.74803149606299213" header="0.31496062992125984" footer="0.31496062992125984"/>
  <pageSetup paperSize="66" scale="45"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
  <sheetViews>
    <sheetView showGridLines="0" workbookViewId="0"/>
  </sheetViews>
  <sheetFormatPr defaultColWidth="11.5546875" defaultRowHeight="14.4" x14ac:dyDescent="0.3"/>
  <sheetData>
    <row r="1" spans="1:6" x14ac:dyDescent="0.3">
      <c r="A1" s="106" t="s">
        <v>371</v>
      </c>
      <c r="C1" s="106" t="s">
        <v>414</v>
      </c>
    </row>
    <row r="2" spans="1:6" ht="15.6" x14ac:dyDescent="0.3">
      <c r="B2" s="89" t="s">
        <v>1302</v>
      </c>
    </row>
    <row r="3" spans="1:6" x14ac:dyDescent="0.3">
      <c r="B3" s="10" t="s">
        <v>149</v>
      </c>
    </row>
    <row r="4" spans="1:6" x14ac:dyDescent="0.3">
      <c r="B4" s="10" t="s">
        <v>1339</v>
      </c>
    </row>
    <row r="5" spans="1:6" x14ac:dyDescent="0.3">
      <c r="B5" s="10" t="s">
        <v>1340</v>
      </c>
    </row>
    <row r="6" spans="1:6" x14ac:dyDescent="0.3">
      <c r="B6" s="10" t="s">
        <v>1344</v>
      </c>
    </row>
    <row r="7" spans="1:6" x14ac:dyDescent="0.3">
      <c r="B7" s="34" t="s">
        <v>1345</v>
      </c>
    </row>
    <row r="9" spans="1:6" ht="15.6" x14ac:dyDescent="0.3">
      <c r="B9" s="76" t="s">
        <v>586</v>
      </c>
    </row>
    <row r="10" spans="1:6" ht="30" customHeight="1" x14ac:dyDescent="0.3">
      <c r="B10" s="853" t="s">
        <v>1342</v>
      </c>
      <c r="C10" s="853"/>
      <c r="D10" s="853"/>
      <c r="E10" s="853"/>
      <c r="F10" s="853"/>
    </row>
    <row r="11" spans="1:6" ht="28.8" x14ac:dyDescent="0.3">
      <c r="B11" s="77" t="s">
        <v>1346</v>
      </c>
      <c r="C11" s="551" t="s">
        <v>1347</v>
      </c>
      <c r="D11" s="551" t="s">
        <v>1348</v>
      </c>
      <c r="E11" s="551" t="s">
        <v>1349</v>
      </c>
      <c r="F11" s="551" t="s">
        <v>1350</v>
      </c>
    </row>
    <row r="12" spans="1:6" x14ac:dyDescent="0.3">
      <c r="B12" s="571" t="s">
        <v>1351</v>
      </c>
      <c r="C12" s="571">
        <v>2333.8000000000002</v>
      </c>
      <c r="D12" s="571">
        <v>146</v>
      </c>
      <c r="E12" s="571">
        <v>1.9</v>
      </c>
      <c r="F12" s="571">
        <v>231</v>
      </c>
    </row>
    <row r="13" spans="1:6" x14ac:dyDescent="0.3">
      <c r="B13" s="13" t="s">
        <v>1352</v>
      </c>
      <c r="C13" s="13">
        <v>1005</v>
      </c>
      <c r="D13" s="13">
        <v>52</v>
      </c>
      <c r="E13" s="13">
        <v>3.3</v>
      </c>
      <c r="F13" s="13">
        <v>48</v>
      </c>
    </row>
    <row r="14" spans="1:6" x14ac:dyDescent="0.3">
      <c r="B14" s="13" t="s">
        <v>1353</v>
      </c>
      <c r="C14" s="13">
        <v>1418.5</v>
      </c>
      <c r="D14" s="13">
        <v>92</v>
      </c>
      <c r="E14" s="13">
        <v>3.8</v>
      </c>
      <c r="F14" s="13">
        <v>6</v>
      </c>
    </row>
    <row r="15" spans="1:6" x14ac:dyDescent="0.3">
      <c r="B15" s="13" t="s">
        <v>1354</v>
      </c>
      <c r="C15" s="13">
        <v>385.3</v>
      </c>
      <c r="D15" s="13">
        <v>108</v>
      </c>
      <c r="E15" s="13">
        <v>2.4</v>
      </c>
      <c r="F15" s="13">
        <v>60</v>
      </c>
    </row>
    <row r="16" spans="1:6" x14ac:dyDescent="0.3">
      <c r="B16" s="13" t="s">
        <v>1355</v>
      </c>
      <c r="C16" s="13">
        <v>2953.4</v>
      </c>
      <c r="D16" s="13">
        <v>145</v>
      </c>
      <c r="E16" s="13">
        <v>2.1</v>
      </c>
      <c r="F16" s="13">
        <v>136</v>
      </c>
    </row>
    <row r="17" spans="2:6" x14ac:dyDescent="0.3">
      <c r="B17" s="13" t="s">
        <v>1356</v>
      </c>
      <c r="C17" s="13">
        <v>1644</v>
      </c>
      <c r="D17" s="13">
        <v>72</v>
      </c>
      <c r="E17" s="13">
        <v>0.39</v>
      </c>
      <c r="F17" s="13">
        <v>49</v>
      </c>
    </row>
    <row r="18" spans="2:6" x14ac:dyDescent="0.3">
      <c r="B18" s="13" t="s">
        <v>1357</v>
      </c>
      <c r="C18" s="13">
        <v>1926.2</v>
      </c>
      <c r="D18" s="13">
        <v>84</v>
      </c>
      <c r="E18" s="13">
        <v>2.4</v>
      </c>
      <c r="F18" s="13">
        <v>118</v>
      </c>
    </row>
    <row r="19" spans="2:6" x14ac:dyDescent="0.3">
      <c r="B19" s="13" t="s">
        <v>1358</v>
      </c>
      <c r="C19" s="13">
        <v>2649.2</v>
      </c>
      <c r="D19" s="13">
        <v>135</v>
      </c>
      <c r="E19" s="13">
        <v>1.4</v>
      </c>
      <c r="F19" s="13">
        <v>212</v>
      </c>
    </row>
    <row r="20" spans="2:6" x14ac:dyDescent="0.3">
      <c r="B20" s="13" t="s">
        <v>1359</v>
      </c>
      <c r="C20" s="13">
        <v>1554.3</v>
      </c>
      <c r="D20" s="13">
        <v>72</v>
      </c>
      <c r="E20" s="13">
        <v>3.3</v>
      </c>
      <c r="F20" s="13">
        <v>28</v>
      </c>
    </row>
    <row r="21" spans="2:6" x14ac:dyDescent="0.3">
      <c r="B21" s="13" t="s">
        <v>1360</v>
      </c>
      <c r="C21" s="13">
        <v>3407.8</v>
      </c>
      <c r="D21" s="13">
        <v>138</v>
      </c>
      <c r="E21" s="13">
        <v>1.4</v>
      </c>
      <c r="F21" s="13">
        <v>27</v>
      </c>
    </row>
    <row r="22" spans="2:6" x14ac:dyDescent="0.3">
      <c r="B22" s="13" t="s">
        <v>1361</v>
      </c>
      <c r="C22" s="13">
        <v>2052.4</v>
      </c>
      <c r="D22" s="13">
        <v>62</v>
      </c>
      <c r="E22" s="13">
        <v>1.8</v>
      </c>
      <c r="F22" s="13">
        <v>10</v>
      </c>
    </row>
    <row r="23" spans="2:6" x14ac:dyDescent="0.3">
      <c r="B23" s="13" t="s">
        <v>1362</v>
      </c>
      <c r="C23" s="13">
        <v>507.4</v>
      </c>
      <c r="D23" s="13">
        <v>55</v>
      </c>
      <c r="E23" s="13">
        <v>3.5</v>
      </c>
      <c r="F23" s="13">
        <v>11</v>
      </c>
    </row>
    <row r="24" spans="2:6" x14ac:dyDescent="0.3">
      <c r="B24" s="13" t="s">
        <v>1363</v>
      </c>
      <c r="C24" s="13">
        <v>2171.4</v>
      </c>
      <c r="D24" s="13">
        <v>94</v>
      </c>
      <c r="E24" s="13">
        <v>2.7</v>
      </c>
      <c r="F24" s="13">
        <v>83</v>
      </c>
    </row>
    <row r="25" spans="2:6" x14ac:dyDescent="0.3">
      <c r="B25" s="13" t="s">
        <v>1104</v>
      </c>
      <c r="C25" s="13">
        <v>1275.4000000000001</v>
      </c>
      <c r="D25" s="13">
        <v>73</v>
      </c>
      <c r="E25" s="13">
        <v>3.3</v>
      </c>
      <c r="F25" s="13">
        <v>29</v>
      </c>
    </row>
    <row r="26" spans="2:6" x14ac:dyDescent="0.3">
      <c r="B26" s="13" t="s">
        <v>1364</v>
      </c>
      <c r="C26" s="13">
        <v>596.4</v>
      </c>
      <c r="D26" s="13">
        <v>59</v>
      </c>
      <c r="E26" s="13">
        <v>5.4</v>
      </c>
      <c r="F26" s="13">
        <v>56</v>
      </c>
    </row>
    <row r="27" spans="2:6" x14ac:dyDescent="0.3">
      <c r="B27" s="572" t="s">
        <v>1365</v>
      </c>
      <c r="C27" s="572">
        <v>5079.7</v>
      </c>
      <c r="D27" s="572">
        <v>160</v>
      </c>
      <c r="E27" s="572">
        <v>2.2000000000000002</v>
      </c>
      <c r="F27" s="572">
        <v>325</v>
      </c>
    </row>
    <row r="28" spans="2:6" ht="49.5" customHeight="1" x14ac:dyDescent="0.3">
      <c r="B28" s="854" t="s">
        <v>1366</v>
      </c>
      <c r="C28" s="854"/>
      <c r="D28" s="854"/>
      <c r="E28" s="854"/>
      <c r="F28" s="854"/>
    </row>
  </sheetData>
  <sheetProtection algorithmName="SHA-512" hashValue="HBcXNzGzhRrdoYTdLAgeCI3oyIeul3pix0pkznlFKTg9rJBDlar/tj8XHZ1r4JfAv/uLw0I/edYdz8hhaYK/lQ==" saltValue="MnG8hRSnKrFdvdojV9WrlA==" spinCount="100000" sheet="1" objects="1" scenarios="1"/>
  <mergeCells count="2">
    <mergeCell ref="B10:F10"/>
    <mergeCell ref="B28:F28"/>
  </mergeCells>
  <hyperlinks>
    <hyperlink ref="A1" location="'C1'!A1" display="Regresar "/>
    <hyperlink ref="C1" location="M.1.1.2.b.1!A1" display="Ver metadato"/>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M49"/>
  <sheetViews>
    <sheetView showGridLines="0" zoomScale="80" zoomScaleNormal="80" workbookViewId="0"/>
  </sheetViews>
  <sheetFormatPr defaultColWidth="11.44140625" defaultRowHeight="15" x14ac:dyDescent="0.3"/>
  <cols>
    <col min="1" max="2" width="11.44140625" style="546"/>
    <col min="3" max="3" width="22.88671875" style="546" customWidth="1"/>
    <col min="4" max="4" width="14.44140625" style="546" customWidth="1"/>
    <col min="5" max="10" width="11.44140625" style="546"/>
    <col min="11" max="11" width="13.6640625" style="546" customWidth="1"/>
    <col min="12" max="12" width="11.44140625" style="546"/>
    <col min="13" max="13" width="23.44140625" style="546" customWidth="1"/>
    <col min="14" max="16384" width="11.44140625" style="546"/>
  </cols>
  <sheetData>
    <row r="1" spans="1:13" x14ac:dyDescent="0.3">
      <c r="A1" s="135" t="s">
        <v>183</v>
      </c>
    </row>
    <row r="2" spans="1:13" ht="15.6" x14ac:dyDescent="0.3">
      <c r="B2" s="828" t="s">
        <v>202</v>
      </c>
      <c r="C2" s="828"/>
      <c r="D2" s="828"/>
      <c r="E2" s="828"/>
      <c r="F2" s="828"/>
      <c r="G2" s="828"/>
      <c r="H2" s="828"/>
      <c r="I2" s="828"/>
      <c r="J2" s="828"/>
      <c r="K2" s="828"/>
      <c r="L2" s="828"/>
      <c r="M2" s="828"/>
    </row>
    <row r="3" spans="1:13" ht="15.6" thickBot="1" x14ac:dyDescent="0.35">
      <c r="B3" s="827"/>
      <c r="C3" s="827"/>
      <c r="D3" s="827"/>
      <c r="E3" s="827"/>
      <c r="F3" s="827"/>
      <c r="G3" s="827"/>
      <c r="H3" s="827"/>
      <c r="I3" s="827"/>
      <c r="J3" s="827"/>
      <c r="K3" s="827"/>
      <c r="L3" s="827"/>
      <c r="M3" s="827"/>
    </row>
    <row r="4" spans="1:13" ht="16.2" thickBot="1" x14ac:dyDescent="0.35">
      <c r="B4" s="847" t="s">
        <v>203</v>
      </c>
      <c r="C4" s="848"/>
      <c r="D4" s="848"/>
      <c r="E4" s="848"/>
      <c r="F4" s="848" t="s">
        <v>204</v>
      </c>
      <c r="G4" s="848"/>
      <c r="H4" s="848"/>
      <c r="I4" s="848"/>
      <c r="J4" s="848" t="s">
        <v>205</v>
      </c>
      <c r="K4" s="848"/>
      <c r="L4" s="848"/>
      <c r="M4" s="849"/>
    </row>
    <row r="5" spans="1:13" x14ac:dyDescent="0.3">
      <c r="B5" s="845" t="s">
        <v>206</v>
      </c>
      <c r="C5" s="845"/>
      <c r="D5" s="845"/>
      <c r="E5" s="845"/>
      <c r="F5" s="845"/>
      <c r="G5" s="845"/>
      <c r="H5" s="845"/>
      <c r="I5" s="845"/>
      <c r="J5" s="845"/>
    </row>
    <row r="6" spans="1:13" ht="15.6" x14ac:dyDescent="0.3">
      <c r="B6" s="828" t="s">
        <v>207</v>
      </c>
      <c r="C6" s="828"/>
      <c r="D6" s="828"/>
      <c r="E6" s="828"/>
      <c r="F6" s="828"/>
      <c r="G6" s="828"/>
      <c r="H6" s="828"/>
      <c r="I6" s="828"/>
      <c r="J6" s="828"/>
      <c r="K6" s="828"/>
      <c r="L6" s="828"/>
      <c r="M6" s="828"/>
    </row>
    <row r="7" spans="1:13" ht="15.6" thickBot="1" x14ac:dyDescent="0.35">
      <c r="B7" s="827"/>
      <c r="C7" s="827"/>
      <c r="D7" s="827"/>
      <c r="E7" s="827"/>
      <c r="F7" s="827"/>
      <c r="G7" s="827"/>
      <c r="H7" s="827"/>
      <c r="I7" s="827"/>
      <c r="J7" s="827"/>
    </row>
    <row r="8" spans="1:13" x14ac:dyDescent="0.3">
      <c r="B8" s="829" t="s">
        <v>208</v>
      </c>
      <c r="C8" s="830"/>
      <c r="D8" s="830"/>
      <c r="E8" s="830" t="s">
        <v>1341</v>
      </c>
      <c r="F8" s="830"/>
      <c r="G8" s="830"/>
      <c r="H8" s="830" t="s">
        <v>209</v>
      </c>
      <c r="I8" s="830"/>
      <c r="J8" s="830"/>
      <c r="K8" s="830"/>
      <c r="L8" s="830"/>
      <c r="M8" s="846"/>
    </row>
    <row r="9" spans="1:13" ht="15.6" x14ac:dyDescent="0.3">
      <c r="B9" s="820" t="s">
        <v>210</v>
      </c>
      <c r="C9" s="796"/>
      <c r="D9" s="797"/>
      <c r="E9" s="841" t="s">
        <v>1367</v>
      </c>
      <c r="F9" s="842"/>
      <c r="G9" s="842"/>
      <c r="H9" s="842"/>
      <c r="I9" s="842"/>
      <c r="J9" s="842"/>
      <c r="K9" s="842"/>
      <c r="L9" s="842"/>
      <c r="M9" s="843"/>
    </row>
    <row r="10" spans="1:13" ht="17.399999999999999" x14ac:dyDescent="0.3">
      <c r="B10" s="820" t="s">
        <v>211</v>
      </c>
      <c r="C10" s="796"/>
      <c r="D10" s="797"/>
      <c r="E10" s="795" t="s">
        <v>1368</v>
      </c>
      <c r="F10" s="796"/>
      <c r="G10" s="796"/>
      <c r="H10" s="796"/>
      <c r="I10" s="796"/>
      <c r="J10" s="796"/>
      <c r="K10" s="796"/>
      <c r="L10" s="796"/>
      <c r="M10" s="844"/>
    </row>
    <row r="11" spans="1:13" x14ac:dyDescent="0.25">
      <c r="B11" s="804" t="s">
        <v>1311</v>
      </c>
      <c r="C11" s="794"/>
      <c r="D11" s="794"/>
      <c r="E11" s="840" t="s">
        <v>149</v>
      </c>
      <c r="F11" s="840"/>
      <c r="G11" s="840"/>
      <c r="H11" s="840"/>
      <c r="I11" s="840"/>
      <c r="J11" s="840"/>
      <c r="K11" s="840"/>
      <c r="L11" s="840"/>
      <c r="M11" s="840"/>
    </row>
    <row r="12" spans="1:13" x14ac:dyDescent="0.25">
      <c r="B12" s="804" t="s">
        <v>1312</v>
      </c>
      <c r="C12" s="794"/>
      <c r="D12" s="794"/>
      <c r="E12" s="840" t="s">
        <v>1339</v>
      </c>
      <c r="F12" s="840"/>
      <c r="G12" s="840"/>
      <c r="H12" s="840"/>
      <c r="I12" s="840"/>
      <c r="J12" s="840"/>
      <c r="K12" s="840"/>
      <c r="L12" s="840"/>
      <c r="M12" s="840"/>
    </row>
    <row r="13" spans="1:13" x14ac:dyDescent="0.25">
      <c r="B13" s="804" t="s">
        <v>1313</v>
      </c>
      <c r="C13" s="794"/>
      <c r="D13" s="794"/>
      <c r="E13" s="840" t="s">
        <v>1340</v>
      </c>
      <c r="F13" s="840"/>
      <c r="G13" s="840"/>
      <c r="H13" s="840"/>
      <c r="I13" s="840"/>
      <c r="J13" s="840"/>
      <c r="K13" s="840"/>
      <c r="L13" s="840"/>
      <c r="M13" s="840"/>
    </row>
    <row r="14" spans="1:13" x14ac:dyDescent="0.3">
      <c r="B14" s="804" t="s">
        <v>215</v>
      </c>
      <c r="C14" s="794"/>
      <c r="D14" s="794"/>
      <c r="E14" s="824"/>
      <c r="F14" s="825"/>
      <c r="G14" s="825"/>
      <c r="H14" s="825"/>
      <c r="I14" s="825"/>
      <c r="J14" s="825"/>
      <c r="K14" s="825"/>
      <c r="L14" s="825"/>
      <c r="M14" s="826"/>
    </row>
    <row r="15" spans="1:13" x14ac:dyDescent="0.3">
      <c r="B15" s="804" t="s">
        <v>216</v>
      </c>
      <c r="C15" s="794"/>
      <c r="D15" s="794"/>
      <c r="E15" s="814" t="s">
        <v>217</v>
      </c>
      <c r="F15" s="815"/>
      <c r="G15" s="815"/>
      <c r="H15" s="815"/>
      <c r="I15" s="815"/>
      <c r="J15" s="815"/>
      <c r="K15" s="815"/>
      <c r="L15" s="815"/>
      <c r="M15" s="816"/>
    </row>
    <row r="16" spans="1:13" x14ac:dyDescent="0.3">
      <c r="B16" s="804" t="s">
        <v>218</v>
      </c>
      <c r="C16" s="794"/>
      <c r="D16" s="794"/>
      <c r="E16" s="839" t="s">
        <v>1369</v>
      </c>
      <c r="F16" s="818"/>
      <c r="G16" s="819"/>
      <c r="H16" s="821" t="s">
        <v>394</v>
      </c>
      <c r="I16" s="822"/>
      <c r="J16" s="822"/>
      <c r="K16" s="822"/>
      <c r="L16" s="822"/>
      <c r="M16" s="823"/>
    </row>
    <row r="17" spans="2:13" ht="15" customHeight="1" x14ac:dyDescent="0.3">
      <c r="B17" s="804" t="s">
        <v>221</v>
      </c>
      <c r="C17" s="794"/>
      <c r="D17" s="794"/>
      <c r="E17" s="821"/>
      <c r="F17" s="822"/>
      <c r="G17" s="822"/>
      <c r="H17" s="822"/>
      <c r="I17" s="822"/>
      <c r="J17" s="822"/>
      <c r="K17" s="822"/>
      <c r="L17" s="822"/>
      <c r="M17" s="823"/>
    </row>
    <row r="18" spans="2:13" ht="15" customHeight="1" x14ac:dyDescent="0.3">
      <c r="B18" s="820" t="s">
        <v>223</v>
      </c>
      <c r="C18" s="796"/>
      <c r="D18" s="797"/>
      <c r="E18" s="821"/>
      <c r="F18" s="822"/>
      <c r="G18" s="822"/>
      <c r="H18" s="822"/>
      <c r="I18" s="822"/>
      <c r="J18" s="822"/>
      <c r="K18" s="822"/>
      <c r="L18" s="822"/>
      <c r="M18" s="823"/>
    </row>
    <row r="19" spans="2:13" ht="15.6" thickBot="1" x14ac:dyDescent="0.35">
      <c r="B19" s="834" t="s">
        <v>225</v>
      </c>
      <c r="C19" s="835"/>
      <c r="D19" s="836"/>
      <c r="E19" s="837" t="s">
        <v>470</v>
      </c>
      <c r="F19" s="837"/>
      <c r="G19" s="837" t="s">
        <v>227</v>
      </c>
      <c r="H19" s="837"/>
      <c r="I19" s="837" t="s">
        <v>228</v>
      </c>
      <c r="J19" s="837"/>
      <c r="K19" s="837"/>
      <c r="L19" s="837"/>
      <c r="M19" s="838"/>
    </row>
    <row r="20" spans="2:13" x14ac:dyDescent="0.3">
      <c r="B20" s="827"/>
      <c r="C20" s="827"/>
      <c r="D20" s="827"/>
      <c r="E20" s="827"/>
      <c r="F20" s="827"/>
      <c r="G20" s="827"/>
      <c r="H20" s="827"/>
      <c r="I20" s="827"/>
      <c r="J20" s="827"/>
      <c r="K20" s="827"/>
      <c r="L20" s="827"/>
      <c r="M20" s="827"/>
    </row>
    <row r="21" spans="2:13" ht="15.6" x14ac:dyDescent="0.3">
      <c r="B21" s="828" t="s">
        <v>229</v>
      </c>
      <c r="C21" s="828"/>
      <c r="D21" s="828"/>
      <c r="E21" s="828"/>
      <c r="F21" s="828"/>
      <c r="G21" s="828"/>
      <c r="H21" s="828"/>
      <c r="I21" s="828"/>
      <c r="J21" s="828"/>
      <c r="K21" s="828"/>
      <c r="L21" s="828"/>
      <c r="M21" s="828"/>
    </row>
    <row r="22" spans="2:13" ht="15.6" thickBot="1" x14ac:dyDescent="0.35">
      <c r="B22" s="827"/>
      <c r="C22" s="827"/>
      <c r="D22" s="827"/>
      <c r="E22" s="827"/>
      <c r="F22" s="827"/>
      <c r="G22" s="827"/>
      <c r="H22" s="827"/>
      <c r="I22" s="827"/>
      <c r="J22" s="827"/>
      <c r="K22" s="827"/>
      <c r="L22" s="827"/>
      <c r="M22" s="827"/>
    </row>
    <row r="23" spans="2:13" ht="96" customHeight="1" x14ac:dyDescent="0.3">
      <c r="B23" s="829" t="s">
        <v>230</v>
      </c>
      <c r="C23" s="830"/>
      <c r="D23" s="830"/>
      <c r="E23" s="831" t="s">
        <v>1370</v>
      </c>
      <c r="F23" s="832"/>
      <c r="G23" s="832"/>
      <c r="H23" s="832"/>
      <c r="I23" s="832"/>
      <c r="J23" s="832"/>
      <c r="K23" s="832"/>
      <c r="L23" s="832"/>
      <c r="M23" s="833"/>
    </row>
    <row r="24" spans="2:13" ht="176.25" customHeight="1" x14ac:dyDescent="0.3">
      <c r="B24" s="820" t="s">
        <v>231</v>
      </c>
      <c r="C24" s="796"/>
      <c r="D24" s="797"/>
      <c r="E24" s="821" t="s">
        <v>1371</v>
      </c>
      <c r="F24" s="822"/>
      <c r="G24" s="822"/>
      <c r="H24" s="822"/>
      <c r="I24" s="822"/>
      <c r="J24" s="822"/>
      <c r="K24" s="822"/>
      <c r="L24" s="822"/>
      <c r="M24" s="823"/>
    </row>
    <row r="25" spans="2:13" ht="15" customHeight="1" x14ac:dyDescent="0.3">
      <c r="B25" s="804" t="s">
        <v>232</v>
      </c>
      <c r="C25" s="794"/>
      <c r="D25" s="794"/>
      <c r="E25" s="824"/>
      <c r="F25" s="825"/>
      <c r="G25" s="825"/>
      <c r="H25" s="825"/>
      <c r="I25" s="825"/>
      <c r="J25" s="825"/>
      <c r="K25" s="825"/>
      <c r="L25" s="825"/>
      <c r="M25" s="826"/>
    </row>
    <row r="26" spans="2:13" x14ac:dyDescent="0.3">
      <c r="B26" s="804" t="s">
        <v>233</v>
      </c>
      <c r="C26" s="794"/>
      <c r="D26" s="794"/>
      <c r="E26" s="850"/>
      <c r="F26" s="851"/>
      <c r="G26" s="851"/>
      <c r="H26" s="851"/>
      <c r="I26" s="851"/>
      <c r="J26" s="851"/>
      <c r="K26" s="851"/>
      <c r="L26" s="851"/>
      <c r="M26" s="852"/>
    </row>
    <row r="27" spans="2:13" x14ac:dyDescent="0.3">
      <c r="B27" s="804" t="s">
        <v>234</v>
      </c>
      <c r="C27" s="794"/>
      <c r="D27" s="794"/>
      <c r="E27" s="814"/>
      <c r="F27" s="815"/>
      <c r="G27" s="815"/>
      <c r="H27" s="815"/>
      <c r="I27" s="815"/>
      <c r="J27" s="815"/>
      <c r="K27" s="815"/>
      <c r="L27" s="815"/>
      <c r="M27" s="816"/>
    </row>
    <row r="28" spans="2:13" ht="44.25" customHeight="1" x14ac:dyDescent="0.3">
      <c r="B28" s="804" t="s">
        <v>235</v>
      </c>
      <c r="C28" s="794"/>
      <c r="D28" s="794"/>
      <c r="E28" s="814" t="s">
        <v>1372</v>
      </c>
      <c r="F28" s="815"/>
      <c r="G28" s="815"/>
      <c r="H28" s="815"/>
      <c r="I28" s="815"/>
      <c r="J28" s="815"/>
      <c r="K28" s="815"/>
      <c r="L28" s="815"/>
      <c r="M28" s="816"/>
    </row>
    <row r="29" spans="2:13" x14ac:dyDescent="0.3">
      <c r="B29" s="817" t="s">
        <v>236</v>
      </c>
      <c r="C29" s="818"/>
      <c r="D29" s="819"/>
      <c r="E29" s="548"/>
      <c r="F29" s="794" t="s">
        <v>237</v>
      </c>
      <c r="G29" s="794"/>
      <c r="H29" s="548" t="s">
        <v>238</v>
      </c>
      <c r="I29" s="794" t="s">
        <v>239</v>
      </c>
      <c r="J29" s="794"/>
      <c r="K29" s="794" t="s">
        <v>240</v>
      </c>
      <c r="L29" s="794"/>
      <c r="M29" s="549" t="s">
        <v>265</v>
      </c>
    </row>
    <row r="30" spans="2:13" x14ac:dyDescent="0.3">
      <c r="B30" s="804" t="s">
        <v>242</v>
      </c>
      <c r="C30" s="794"/>
      <c r="D30" s="794"/>
      <c r="E30" s="805"/>
      <c r="F30" s="805"/>
      <c r="G30" s="805"/>
      <c r="H30" s="805"/>
      <c r="I30" s="805"/>
      <c r="J30" s="805"/>
      <c r="K30" s="805"/>
      <c r="L30" s="805"/>
      <c r="M30" s="806"/>
    </row>
    <row r="31" spans="2:13" x14ac:dyDescent="0.3">
      <c r="B31" s="804" t="s">
        <v>218</v>
      </c>
      <c r="C31" s="794"/>
      <c r="D31" s="794"/>
      <c r="E31" s="794" t="s">
        <v>244</v>
      </c>
      <c r="F31" s="794"/>
      <c r="G31" s="794"/>
      <c r="H31" s="794"/>
      <c r="I31" s="794"/>
      <c r="J31" s="794" t="s">
        <v>245</v>
      </c>
      <c r="K31" s="794"/>
      <c r="L31" s="794"/>
      <c r="M31" s="807"/>
    </row>
    <row r="32" spans="2:13" x14ac:dyDescent="0.3">
      <c r="B32" s="804" t="s">
        <v>246</v>
      </c>
      <c r="C32" s="794"/>
      <c r="D32" s="794"/>
      <c r="E32" s="805"/>
      <c r="F32" s="805"/>
      <c r="G32" s="805"/>
      <c r="H32" s="805"/>
      <c r="I32" s="805"/>
      <c r="J32" s="805"/>
      <c r="K32" s="805"/>
      <c r="L32" s="805"/>
      <c r="M32" s="806"/>
    </row>
    <row r="33" spans="2:13" x14ac:dyDescent="0.3">
      <c r="B33" s="547" t="s">
        <v>248</v>
      </c>
      <c r="C33" s="548"/>
      <c r="D33" s="548"/>
      <c r="E33" s="794"/>
      <c r="F33" s="794"/>
      <c r="G33" s="794"/>
      <c r="H33" s="794"/>
      <c r="I33" s="794"/>
      <c r="J33" s="794"/>
      <c r="K33" s="794"/>
      <c r="L33" s="794"/>
      <c r="M33" s="807"/>
    </row>
    <row r="34" spans="2:13" x14ac:dyDescent="0.3">
      <c r="B34" s="808"/>
      <c r="C34" s="809"/>
      <c r="D34" s="809"/>
      <c r="E34" s="809"/>
      <c r="F34" s="809"/>
      <c r="G34" s="809"/>
      <c r="H34" s="809"/>
      <c r="I34" s="809"/>
      <c r="J34" s="809"/>
      <c r="K34" s="809"/>
      <c r="L34" s="809"/>
      <c r="M34" s="810"/>
    </row>
    <row r="35" spans="2:13" ht="15.6" x14ac:dyDescent="0.3">
      <c r="B35" s="811" t="s">
        <v>249</v>
      </c>
      <c r="C35" s="812"/>
      <c r="D35" s="812"/>
      <c r="E35" s="812"/>
      <c r="F35" s="812"/>
      <c r="G35" s="812"/>
      <c r="H35" s="812"/>
      <c r="I35" s="812"/>
      <c r="J35" s="812"/>
      <c r="K35" s="812"/>
      <c r="L35" s="812"/>
      <c r="M35" s="813"/>
    </row>
    <row r="36" spans="2:13" ht="15.6" thickBot="1" x14ac:dyDescent="0.35">
      <c r="B36" s="798"/>
      <c r="C36" s="799"/>
      <c r="D36" s="799"/>
      <c r="E36" s="799"/>
      <c r="F36" s="799"/>
      <c r="G36" s="799"/>
      <c r="H36" s="799"/>
      <c r="I36" s="799"/>
      <c r="J36" s="799"/>
      <c r="K36" s="799"/>
      <c r="L36" s="799"/>
      <c r="M36" s="800"/>
    </row>
    <row r="37" spans="2:13" x14ac:dyDescent="0.3">
      <c r="B37" s="801"/>
      <c r="C37" s="802"/>
      <c r="D37" s="802"/>
      <c r="E37" s="802"/>
      <c r="F37" s="802"/>
      <c r="G37" s="802"/>
      <c r="H37" s="802"/>
      <c r="I37" s="802"/>
      <c r="J37" s="802"/>
      <c r="K37" s="802"/>
      <c r="L37" s="802"/>
      <c r="M37" s="803"/>
    </row>
    <row r="39" spans="2:13" x14ac:dyDescent="0.3">
      <c r="C39" s="794" t="s">
        <v>250</v>
      </c>
      <c r="D39" s="794"/>
      <c r="E39" s="794"/>
      <c r="F39" s="794"/>
      <c r="G39" s="794"/>
      <c r="H39" s="794"/>
      <c r="I39" s="794"/>
      <c r="J39" s="794"/>
      <c r="K39" s="794"/>
      <c r="L39" s="794"/>
      <c r="M39" s="794"/>
    </row>
    <row r="40" spans="2:13" x14ac:dyDescent="0.3">
      <c r="C40" s="548" t="s">
        <v>251</v>
      </c>
      <c r="D40" s="795" t="s">
        <v>252</v>
      </c>
      <c r="E40" s="796"/>
      <c r="F40" s="796"/>
      <c r="G40" s="796"/>
      <c r="H40" s="795" t="s">
        <v>253</v>
      </c>
      <c r="I40" s="796"/>
      <c r="J40" s="796"/>
      <c r="K40" s="796"/>
      <c r="L40" s="796"/>
      <c r="M40" s="797"/>
    </row>
    <row r="41" spans="2:13" x14ac:dyDescent="0.3">
      <c r="C41" s="121">
        <v>42615</v>
      </c>
      <c r="D41" s="794" t="s">
        <v>504</v>
      </c>
      <c r="E41" s="794"/>
      <c r="F41" s="794"/>
      <c r="G41" s="794"/>
      <c r="H41" s="795" t="s">
        <v>1373</v>
      </c>
      <c r="I41" s="796"/>
      <c r="J41" s="796"/>
      <c r="K41" s="796"/>
      <c r="L41" s="796"/>
      <c r="M41" s="797"/>
    </row>
    <row r="42" spans="2:13" x14ac:dyDescent="0.3">
      <c r="C42" s="548"/>
      <c r="D42" s="794"/>
      <c r="E42" s="794"/>
      <c r="F42" s="794"/>
      <c r="G42" s="794"/>
      <c r="H42" s="794"/>
      <c r="I42" s="794"/>
      <c r="J42" s="794"/>
      <c r="K42" s="794"/>
      <c r="L42" s="794"/>
      <c r="M42" s="794"/>
    </row>
    <row r="43" spans="2:13" x14ac:dyDescent="0.3">
      <c r="C43" s="548"/>
      <c r="D43" s="794"/>
      <c r="E43" s="794"/>
      <c r="F43" s="794"/>
      <c r="G43" s="794"/>
      <c r="H43" s="794"/>
      <c r="I43" s="794"/>
      <c r="J43" s="794"/>
      <c r="K43" s="794"/>
      <c r="L43" s="794"/>
      <c r="M43" s="794"/>
    </row>
    <row r="44" spans="2:13" x14ac:dyDescent="0.3">
      <c r="C44" s="548"/>
      <c r="D44" s="794"/>
      <c r="E44" s="794"/>
      <c r="F44" s="794"/>
      <c r="G44" s="794"/>
      <c r="H44" s="794"/>
      <c r="I44" s="794"/>
      <c r="J44" s="794"/>
      <c r="K44" s="794"/>
      <c r="L44" s="794"/>
      <c r="M44" s="794"/>
    </row>
    <row r="45" spans="2:13" x14ac:dyDescent="0.3">
      <c r="C45" s="548"/>
      <c r="D45" s="794"/>
      <c r="E45" s="794"/>
      <c r="F45" s="794"/>
      <c r="G45" s="794"/>
      <c r="H45" s="794"/>
      <c r="I45" s="794"/>
      <c r="J45" s="794"/>
      <c r="K45" s="794"/>
      <c r="L45" s="794"/>
      <c r="M45" s="794"/>
    </row>
    <row r="46" spans="2:13" x14ac:dyDescent="0.3">
      <c r="C46" s="548"/>
      <c r="D46" s="794"/>
      <c r="E46" s="794"/>
      <c r="F46" s="794"/>
      <c r="G46" s="794"/>
      <c r="H46" s="794"/>
      <c r="I46" s="794"/>
      <c r="J46" s="794"/>
      <c r="K46" s="794"/>
      <c r="L46" s="794"/>
      <c r="M46" s="794"/>
    </row>
    <row r="47" spans="2:13" x14ac:dyDescent="0.3">
      <c r="C47" s="548"/>
      <c r="D47" s="794"/>
      <c r="E47" s="794"/>
      <c r="F47" s="794"/>
      <c r="G47" s="794"/>
      <c r="H47" s="794"/>
      <c r="I47" s="794"/>
      <c r="J47" s="794"/>
      <c r="K47" s="794"/>
      <c r="L47" s="794"/>
      <c r="M47" s="794"/>
    </row>
    <row r="48" spans="2:13" x14ac:dyDescent="0.3">
      <c r="C48" s="548"/>
      <c r="D48" s="794"/>
      <c r="E48" s="794"/>
      <c r="F48" s="794"/>
      <c r="G48" s="794"/>
      <c r="H48" s="794"/>
      <c r="I48" s="794"/>
      <c r="J48" s="794"/>
      <c r="K48" s="794"/>
      <c r="L48" s="794"/>
      <c r="M48" s="794"/>
    </row>
    <row r="49" spans="3:13" x14ac:dyDescent="0.3">
      <c r="C49" s="548"/>
      <c r="D49" s="794"/>
      <c r="E49" s="794"/>
      <c r="F49" s="794"/>
      <c r="G49" s="794"/>
      <c r="H49" s="794"/>
      <c r="I49" s="794"/>
      <c r="J49" s="794"/>
      <c r="K49" s="794"/>
      <c r="L49" s="794"/>
      <c r="M49" s="794"/>
    </row>
  </sheetData>
  <sheetProtection algorithmName="SHA-512" hashValue="bF0WnsLoz5U/42gb9pH0Buio+ec11kt3fRKGPh0biCvw9rFiuKYXnB/4XR6bJvT5QcVf2i6TMNcsZDEvJq9HRQ==" saltValue="3SNAyGmMwi1EqM/SYOwHUw==" spinCount="100000" sheet="1" objects="1" scenarios="1"/>
  <mergeCells count="88">
    <mergeCell ref="B9:D9"/>
    <mergeCell ref="E9:M9"/>
    <mergeCell ref="B2:M2"/>
    <mergeCell ref="B3:M3"/>
    <mergeCell ref="B4:E4"/>
    <mergeCell ref="F4:I4"/>
    <mergeCell ref="J4:M4"/>
    <mergeCell ref="B5:J5"/>
    <mergeCell ref="B6:M6"/>
    <mergeCell ref="B7:J7"/>
    <mergeCell ref="B8:D8"/>
    <mergeCell ref="E8:G8"/>
    <mergeCell ref="H8:M8"/>
    <mergeCell ref="B10:D10"/>
    <mergeCell ref="E10:M10"/>
    <mergeCell ref="B11:D11"/>
    <mergeCell ref="E11:M11"/>
    <mergeCell ref="B12:D12"/>
    <mergeCell ref="E12:M12"/>
    <mergeCell ref="B18:D18"/>
    <mergeCell ref="E18:M18"/>
    <mergeCell ref="B13:D13"/>
    <mergeCell ref="E13:M13"/>
    <mergeCell ref="B14:D14"/>
    <mergeCell ref="E14:M14"/>
    <mergeCell ref="B15:D15"/>
    <mergeCell ref="E15:M15"/>
    <mergeCell ref="B16:D16"/>
    <mergeCell ref="E16:G16"/>
    <mergeCell ref="H16:M16"/>
    <mergeCell ref="B17:D17"/>
    <mergeCell ref="E17:M17"/>
    <mergeCell ref="B25:D25"/>
    <mergeCell ref="E25:M25"/>
    <mergeCell ref="B19:D19"/>
    <mergeCell ref="E19:F19"/>
    <mergeCell ref="G19:H19"/>
    <mergeCell ref="I19:M19"/>
    <mergeCell ref="B20:M20"/>
    <mergeCell ref="B21:M21"/>
    <mergeCell ref="B22:M22"/>
    <mergeCell ref="B23:D23"/>
    <mergeCell ref="E23:M23"/>
    <mergeCell ref="B24:D24"/>
    <mergeCell ref="E24:M24"/>
    <mergeCell ref="B26:D26"/>
    <mergeCell ref="E26:M26"/>
    <mergeCell ref="B27:D27"/>
    <mergeCell ref="E27:M27"/>
    <mergeCell ref="B28:D28"/>
    <mergeCell ref="E28:M28"/>
    <mergeCell ref="B29:D29"/>
    <mergeCell ref="F29:G29"/>
    <mergeCell ref="I29:J29"/>
    <mergeCell ref="K29:L29"/>
    <mergeCell ref="B30:D30"/>
    <mergeCell ref="E30:M30"/>
    <mergeCell ref="D40:G40"/>
    <mergeCell ref="H40:M40"/>
    <mergeCell ref="B31:D31"/>
    <mergeCell ref="E31:I31"/>
    <mergeCell ref="J31:M31"/>
    <mergeCell ref="B32:D32"/>
    <mergeCell ref="E32:M32"/>
    <mergeCell ref="E33:M33"/>
    <mergeCell ref="B34:M34"/>
    <mergeCell ref="B35:M35"/>
    <mergeCell ref="B36:M36"/>
    <mergeCell ref="B37:M37"/>
    <mergeCell ref="C39:M39"/>
    <mergeCell ref="D41:G41"/>
    <mergeCell ref="H41:M41"/>
    <mergeCell ref="D42:G42"/>
    <mergeCell ref="H42:M42"/>
    <mergeCell ref="D43:G43"/>
    <mergeCell ref="H43:M43"/>
    <mergeCell ref="D44:G44"/>
    <mergeCell ref="H44:M44"/>
    <mergeCell ref="D45:G45"/>
    <mergeCell ref="H45:M45"/>
    <mergeCell ref="D46:G46"/>
    <mergeCell ref="H46:M46"/>
    <mergeCell ref="D47:G47"/>
    <mergeCell ref="H47:M47"/>
    <mergeCell ref="D48:G48"/>
    <mergeCell ref="H48:M48"/>
    <mergeCell ref="D49:G49"/>
    <mergeCell ref="H49:M49"/>
  </mergeCells>
  <hyperlinks>
    <hyperlink ref="A1" location="'1.1.2.b.1'!A1" display="REGRESAR"/>
  </hyperlinks>
  <printOptions verticalCentered="1"/>
  <pageMargins left="2.0866141732283467" right="0.70866141732283472" top="0.74803149606299213" bottom="0.74803149606299213" header="0.31496062992125984" footer="0.31496062992125984"/>
  <pageSetup paperSize="66" scale="4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8"/>
  <sheetViews>
    <sheetView showGridLines="0" workbookViewId="0"/>
  </sheetViews>
  <sheetFormatPr defaultColWidth="11.5546875" defaultRowHeight="14.4" x14ac:dyDescent="0.3"/>
  <cols>
    <col min="2" max="2" width="4.109375" customWidth="1"/>
    <col min="3" max="3" width="26" customWidth="1"/>
    <col min="5" max="5" width="10.44140625" customWidth="1"/>
  </cols>
  <sheetData>
    <row r="1" spans="1:5" x14ac:dyDescent="0.3">
      <c r="A1" s="106" t="s">
        <v>371</v>
      </c>
      <c r="C1" s="106" t="s">
        <v>413</v>
      </c>
    </row>
    <row r="2" spans="1:5" ht="15.6" x14ac:dyDescent="0.3">
      <c r="B2" s="89" t="s">
        <v>1302</v>
      </c>
    </row>
    <row r="3" spans="1:5" x14ac:dyDescent="0.3">
      <c r="B3" s="10" t="s">
        <v>149</v>
      </c>
    </row>
    <row r="4" spans="1:5" x14ac:dyDescent="0.3">
      <c r="B4" s="10" t="s">
        <v>1339</v>
      </c>
    </row>
    <row r="5" spans="1:5" x14ac:dyDescent="0.3">
      <c r="B5" s="10" t="s">
        <v>1340</v>
      </c>
    </row>
    <row r="6" spans="1:5" x14ac:dyDescent="0.3">
      <c r="B6" s="10" t="s">
        <v>1374</v>
      </c>
    </row>
    <row r="7" spans="1:5" ht="16.2" x14ac:dyDescent="0.3">
      <c r="B7" s="34" t="s">
        <v>1375</v>
      </c>
    </row>
    <row r="9" spans="1:5" ht="15.6" x14ac:dyDescent="0.3">
      <c r="B9" s="88" t="s">
        <v>585</v>
      </c>
      <c r="C9" s="76"/>
      <c r="D9" s="76"/>
      <c r="E9" s="76"/>
    </row>
    <row r="10" spans="1:5" ht="36" customHeight="1" x14ac:dyDescent="0.3">
      <c r="B10" s="853" t="s">
        <v>1376</v>
      </c>
      <c r="C10" s="853"/>
      <c r="D10" s="853"/>
      <c r="E10" s="853"/>
    </row>
    <row r="11" spans="1:5" ht="26.4" x14ac:dyDescent="0.3">
      <c r="B11" s="573" t="s">
        <v>1377</v>
      </c>
      <c r="C11" s="64" t="s">
        <v>1378</v>
      </c>
      <c r="D11" s="550" t="s">
        <v>1379</v>
      </c>
      <c r="E11" s="551" t="s">
        <v>1380</v>
      </c>
    </row>
    <row r="12" spans="1:5" x14ac:dyDescent="0.3">
      <c r="B12" s="10">
        <v>1</v>
      </c>
      <c r="C12" s="10" t="s">
        <v>1381</v>
      </c>
      <c r="D12" s="574">
        <v>2331</v>
      </c>
      <c r="E12" s="10">
        <v>10.199999999999999</v>
      </c>
    </row>
    <row r="13" spans="1:5" x14ac:dyDescent="0.3">
      <c r="B13" s="10">
        <v>2</v>
      </c>
      <c r="C13" s="10" t="s">
        <v>1382</v>
      </c>
      <c r="D13" s="574">
        <v>1002</v>
      </c>
      <c r="E13" s="10">
        <v>0</v>
      </c>
    </row>
    <row r="14" spans="1:5" x14ac:dyDescent="0.3">
      <c r="B14" s="10">
        <v>3</v>
      </c>
      <c r="C14" s="10" t="s">
        <v>1383</v>
      </c>
      <c r="D14" s="574">
        <v>204</v>
      </c>
      <c r="E14" s="10">
        <v>0</v>
      </c>
    </row>
    <row r="15" spans="1:5" x14ac:dyDescent="0.3">
      <c r="B15" s="10">
        <v>4</v>
      </c>
      <c r="C15" s="10" t="s">
        <v>1384</v>
      </c>
      <c r="D15" s="574">
        <v>205</v>
      </c>
      <c r="E15" s="10">
        <v>0</v>
      </c>
    </row>
    <row r="16" spans="1:5" x14ac:dyDescent="0.3">
      <c r="B16" s="10">
        <v>5</v>
      </c>
      <c r="C16" s="10" t="s">
        <v>1385</v>
      </c>
      <c r="D16" s="574">
        <v>362</v>
      </c>
      <c r="E16" s="10">
        <v>0</v>
      </c>
    </row>
    <row r="17" spans="2:5" x14ac:dyDescent="0.3">
      <c r="B17" s="10">
        <v>6</v>
      </c>
      <c r="C17" s="10" t="s">
        <v>1386</v>
      </c>
      <c r="D17" s="574">
        <v>1416</v>
      </c>
      <c r="E17" s="10">
        <v>16</v>
      </c>
    </row>
    <row r="18" spans="2:5" x14ac:dyDescent="0.3">
      <c r="B18" s="10">
        <v>7</v>
      </c>
      <c r="C18" s="10" t="s">
        <v>1387</v>
      </c>
      <c r="D18" s="574">
        <v>243</v>
      </c>
      <c r="E18" s="10">
        <v>0</v>
      </c>
    </row>
    <row r="19" spans="2:5" x14ac:dyDescent="0.3">
      <c r="B19" s="10">
        <v>8</v>
      </c>
      <c r="C19" s="10" t="s">
        <v>1388</v>
      </c>
      <c r="D19" s="574">
        <v>882</v>
      </c>
      <c r="E19" s="10">
        <v>38</v>
      </c>
    </row>
    <row r="20" spans="2:5" x14ac:dyDescent="0.3">
      <c r="B20" s="10">
        <v>9</v>
      </c>
      <c r="C20" s="10" t="s">
        <v>1389</v>
      </c>
      <c r="D20" s="574">
        <v>2950</v>
      </c>
      <c r="E20" s="10">
        <v>34</v>
      </c>
    </row>
    <row r="21" spans="2:5" x14ac:dyDescent="0.3">
      <c r="B21" s="10">
        <v>10</v>
      </c>
      <c r="C21" s="10" t="s">
        <v>1390</v>
      </c>
      <c r="D21" s="574">
        <v>1644</v>
      </c>
      <c r="E21" s="10">
        <v>30</v>
      </c>
    </row>
    <row r="22" spans="2:5" x14ac:dyDescent="0.3">
      <c r="B22" s="10">
        <v>11</v>
      </c>
      <c r="C22" s="10" t="s">
        <v>1391</v>
      </c>
      <c r="D22" s="574">
        <v>1635</v>
      </c>
      <c r="E22" s="10">
        <v>0</v>
      </c>
    </row>
    <row r="23" spans="2:5" x14ac:dyDescent="0.3">
      <c r="B23" s="10">
        <v>12</v>
      </c>
      <c r="C23" s="10" t="s">
        <v>1392</v>
      </c>
      <c r="D23" s="574">
        <v>1923</v>
      </c>
      <c r="E23" s="10">
        <v>45</v>
      </c>
    </row>
    <row r="24" spans="2:5" x14ac:dyDescent="0.3">
      <c r="B24" s="10">
        <v>13</v>
      </c>
      <c r="C24" s="10" t="s">
        <v>1393</v>
      </c>
      <c r="D24" s="574">
        <v>343</v>
      </c>
      <c r="E24" s="10">
        <v>0</v>
      </c>
    </row>
    <row r="25" spans="2:5" x14ac:dyDescent="0.3">
      <c r="B25" s="10">
        <v>14</v>
      </c>
      <c r="C25" s="10" t="s">
        <v>1394</v>
      </c>
      <c r="D25" s="574">
        <v>2646</v>
      </c>
      <c r="E25" s="10">
        <v>86</v>
      </c>
    </row>
    <row r="26" spans="2:5" x14ac:dyDescent="0.3">
      <c r="B26" s="10">
        <v>15</v>
      </c>
      <c r="C26" s="10" t="s">
        <v>1395</v>
      </c>
      <c r="D26" s="574">
        <v>1641</v>
      </c>
      <c r="E26" s="10">
        <v>20</v>
      </c>
    </row>
    <row r="27" spans="2:5" x14ac:dyDescent="0.3">
      <c r="B27" s="10">
        <v>16</v>
      </c>
      <c r="C27" s="10" t="s">
        <v>1396</v>
      </c>
      <c r="D27" s="574">
        <v>1551</v>
      </c>
      <c r="E27" s="10">
        <v>60</v>
      </c>
    </row>
    <row r="28" spans="2:5" x14ac:dyDescent="0.3">
      <c r="B28" s="10">
        <v>17</v>
      </c>
      <c r="C28" s="10" t="s">
        <v>1397</v>
      </c>
      <c r="D28" s="574">
        <v>2594</v>
      </c>
      <c r="E28" s="10">
        <v>0</v>
      </c>
    </row>
    <row r="29" spans="2:5" x14ac:dyDescent="0.3">
      <c r="B29" s="10">
        <v>18</v>
      </c>
      <c r="C29" s="10" t="s">
        <v>1398</v>
      </c>
      <c r="D29" s="574">
        <v>4202</v>
      </c>
      <c r="E29" s="10">
        <v>0</v>
      </c>
    </row>
    <row r="30" spans="2:5" x14ac:dyDescent="0.3">
      <c r="B30" s="10">
        <v>19</v>
      </c>
      <c r="C30" s="10" t="s">
        <v>1399</v>
      </c>
      <c r="D30" s="574">
        <v>3405</v>
      </c>
      <c r="E30" s="10">
        <v>15</v>
      </c>
    </row>
    <row r="31" spans="2:5" x14ac:dyDescent="0.3">
      <c r="B31" s="10">
        <v>20</v>
      </c>
      <c r="C31" s="10" t="s">
        <v>1400</v>
      </c>
      <c r="D31" s="574">
        <v>2050</v>
      </c>
      <c r="E31" s="10">
        <v>65</v>
      </c>
    </row>
    <row r="32" spans="2:5" x14ac:dyDescent="0.3">
      <c r="B32" s="10">
        <v>21</v>
      </c>
      <c r="C32" s="10" t="s">
        <v>1401</v>
      </c>
      <c r="D32" s="574">
        <v>1363</v>
      </c>
      <c r="E32" s="10">
        <v>24</v>
      </c>
    </row>
    <row r="33" spans="2:5" x14ac:dyDescent="0.3">
      <c r="B33" s="10">
        <v>22</v>
      </c>
      <c r="C33" s="10" t="s">
        <v>1402</v>
      </c>
      <c r="D33" s="574">
        <v>505</v>
      </c>
      <c r="E33" s="10">
        <v>0</v>
      </c>
    </row>
    <row r="34" spans="2:5" x14ac:dyDescent="0.3">
      <c r="B34" s="10">
        <v>23</v>
      </c>
      <c r="C34" s="10" t="s">
        <v>1403</v>
      </c>
      <c r="D34" s="574">
        <v>359</v>
      </c>
      <c r="E34" s="10">
        <v>0</v>
      </c>
    </row>
    <row r="35" spans="2:5" x14ac:dyDescent="0.3">
      <c r="B35" s="10">
        <v>24</v>
      </c>
      <c r="C35" s="10" t="s">
        <v>1404</v>
      </c>
      <c r="D35" s="574">
        <v>2169</v>
      </c>
      <c r="E35" s="10">
        <v>6.6</v>
      </c>
    </row>
    <row r="36" spans="2:5" x14ac:dyDescent="0.3">
      <c r="B36" s="10">
        <v>25</v>
      </c>
      <c r="C36" s="10" t="s">
        <v>1405</v>
      </c>
      <c r="D36" s="574">
        <v>830</v>
      </c>
      <c r="E36" s="10">
        <v>19</v>
      </c>
    </row>
    <row r="37" spans="2:5" x14ac:dyDescent="0.3">
      <c r="B37" s="10">
        <v>26</v>
      </c>
      <c r="C37" s="10" t="s">
        <v>1406</v>
      </c>
      <c r="D37" s="574">
        <v>1273</v>
      </c>
      <c r="E37" s="10">
        <v>0</v>
      </c>
    </row>
    <row r="38" spans="2:5" x14ac:dyDescent="0.3">
      <c r="B38" s="10">
        <v>27</v>
      </c>
      <c r="C38" s="10" t="s">
        <v>1407</v>
      </c>
      <c r="D38" s="574">
        <v>458</v>
      </c>
      <c r="E38" s="10">
        <v>15</v>
      </c>
    </row>
    <row r="39" spans="2:5" x14ac:dyDescent="0.3">
      <c r="B39" s="10">
        <v>28</v>
      </c>
      <c r="C39" s="10" t="s">
        <v>1408</v>
      </c>
      <c r="D39" s="574">
        <v>332</v>
      </c>
      <c r="E39" s="10">
        <v>0</v>
      </c>
    </row>
    <row r="40" spans="2:5" x14ac:dyDescent="0.3">
      <c r="B40" s="10">
        <v>29</v>
      </c>
      <c r="C40" s="10" t="s">
        <v>1409</v>
      </c>
      <c r="D40" s="574">
        <v>594</v>
      </c>
      <c r="E40" s="10">
        <v>0</v>
      </c>
    </row>
    <row r="41" spans="2:5" x14ac:dyDescent="0.3">
      <c r="B41" s="10">
        <v>30</v>
      </c>
      <c r="C41" s="10" t="s">
        <v>1410</v>
      </c>
      <c r="D41" s="574">
        <v>562</v>
      </c>
      <c r="E41" s="10">
        <v>0</v>
      </c>
    </row>
    <row r="42" spans="2:5" x14ac:dyDescent="0.3">
      <c r="B42" s="10">
        <v>31</v>
      </c>
      <c r="C42" s="10" t="s">
        <v>1411</v>
      </c>
      <c r="D42" s="574">
        <v>5077</v>
      </c>
      <c r="E42" s="10">
        <v>14.1</v>
      </c>
    </row>
    <row r="43" spans="2:5" x14ac:dyDescent="0.3">
      <c r="B43" s="10">
        <v>32</v>
      </c>
      <c r="C43" s="10" t="s">
        <v>1412</v>
      </c>
      <c r="D43" s="574">
        <v>1968</v>
      </c>
      <c r="E43" s="10">
        <v>44</v>
      </c>
    </row>
    <row r="44" spans="2:5" x14ac:dyDescent="0.3">
      <c r="B44" s="13">
        <v>33</v>
      </c>
      <c r="C44" s="13" t="s">
        <v>1413</v>
      </c>
      <c r="D44" s="575">
        <v>1828</v>
      </c>
      <c r="E44" s="13">
        <v>0</v>
      </c>
    </row>
    <row r="45" spans="2:5" x14ac:dyDescent="0.3">
      <c r="B45" s="572">
        <v>34</v>
      </c>
      <c r="C45" s="572" t="s">
        <v>1414</v>
      </c>
      <c r="D45" s="576">
        <v>256</v>
      </c>
      <c r="E45" s="572">
        <v>0</v>
      </c>
    </row>
    <row r="46" spans="2:5" ht="52.5" customHeight="1" x14ac:dyDescent="0.3">
      <c r="B46" s="854" t="s">
        <v>1415</v>
      </c>
      <c r="C46" s="854"/>
      <c r="D46" s="854"/>
      <c r="E46" s="854"/>
    </row>
    <row r="48" spans="2:5" ht="16.2" x14ac:dyDescent="0.3">
      <c r="B48" t="s">
        <v>1416</v>
      </c>
    </row>
  </sheetData>
  <sheetProtection algorithmName="SHA-512" hashValue="EDoZ+23jwnhz4J0oImt72d4VGQKpfDpLuQIkFAWMrQbGaF84EJajs0m+Uxrh7vugptUcDH2MzCslvavEhr7mSg==" saltValue="YDWDOpFnBC6Yc3fx1XQW6w==" spinCount="100000" sheet="1" objects="1" scenarios="1"/>
  <mergeCells count="2">
    <mergeCell ref="B10:E10"/>
    <mergeCell ref="B46:E46"/>
  </mergeCells>
  <hyperlinks>
    <hyperlink ref="A1" location="'C1'!A1" display="Regresar "/>
    <hyperlink ref="C1" location="M.1.1.2.d.1.!A1" display="Ver metadato "/>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M49"/>
  <sheetViews>
    <sheetView showGridLines="0" zoomScale="80" zoomScaleNormal="80" workbookViewId="0">
      <selection activeCell="E8" sqref="E8:G8"/>
    </sheetView>
  </sheetViews>
  <sheetFormatPr defaultColWidth="11.44140625" defaultRowHeight="15" x14ac:dyDescent="0.3"/>
  <cols>
    <col min="1" max="2" width="11.44140625" style="546"/>
    <col min="3" max="3" width="22.88671875" style="546" customWidth="1"/>
    <col min="4" max="4" width="14.44140625" style="546" customWidth="1"/>
    <col min="5" max="10" width="11.44140625" style="546"/>
    <col min="11" max="11" width="13.6640625" style="546" customWidth="1"/>
    <col min="12" max="12" width="11.44140625" style="546"/>
    <col min="13" max="13" width="23.44140625" style="546" customWidth="1"/>
    <col min="14" max="16384" width="11.44140625" style="546"/>
  </cols>
  <sheetData>
    <row r="1" spans="1:13" x14ac:dyDescent="0.3">
      <c r="A1" s="135" t="s">
        <v>183</v>
      </c>
    </row>
    <row r="2" spans="1:13" ht="15.6" x14ac:dyDescent="0.3">
      <c r="B2" s="828" t="s">
        <v>202</v>
      </c>
      <c r="C2" s="828"/>
      <c r="D2" s="828"/>
      <c r="E2" s="828"/>
      <c r="F2" s="828"/>
      <c r="G2" s="828"/>
      <c r="H2" s="828"/>
      <c r="I2" s="828"/>
      <c r="J2" s="828"/>
      <c r="K2" s="828"/>
      <c r="L2" s="828"/>
      <c r="M2" s="828"/>
    </row>
    <row r="3" spans="1:13" ht="15.6" thickBot="1" x14ac:dyDescent="0.35">
      <c r="B3" s="827"/>
      <c r="C3" s="827"/>
      <c r="D3" s="827"/>
      <c r="E3" s="827"/>
      <c r="F3" s="827"/>
      <c r="G3" s="827"/>
      <c r="H3" s="827"/>
      <c r="I3" s="827"/>
      <c r="J3" s="827"/>
      <c r="K3" s="827"/>
      <c r="L3" s="827"/>
      <c r="M3" s="827"/>
    </row>
    <row r="4" spans="1:13" ht="16.2" thickBot="1" x14ac:dyDescent="0.35">
      <c r="B4" s="847" t="s">
        <v>203</v>
      </c>
      <c r="C4" s="848"/>
      <c r="D4" s="848"/>
      <c r="E4" s="848"/>
      <c r="F4" s="848" t="s">
        <v>204</v>
      </c>
      <c r="G4" s="848"/>
      <c r="H4" s="848"/>
      <c r="I4" s="848"/>
      <c r="J4" s="848" t="s">
        <v>205</v>
      </c>
      <c r="K4" s="848"/>
      <c r="L4" s="848"/>
      <c r="M4" s="849"/>
    </row>
    <row r="5" spans="1:13" x14ac:dyDescent="0.3">
      <c r="B5" s="845" t="s">
        <v>206</v>
      </c>
      <c r="C5" s="845"/>
      <c r="D5" s="845"/>
      <c r="E5" s="845"/>
      <c r="F5" s="845"/>
      <c r="G5" s="845"/>
      <c r="H5" s="845"/>
      <c r="I5" s="845"/>
      <c r="J5" s="845"/>
    </row>
    <row r="6" spans="1:13" ht="15.6" x14ac:dyDescent="0.3">
      <c r="B6" s="828" t="s">
        <v>207</v>
      </c>
      <c r="C6" s="828"/>
      <c r="D6" s="828"/>
      <c r="E6" s="828"/>
      <c r="F6" s="828"/>
      <c r="G6" s="828"/>
      <c r="H6" s="828"/>
      <c r="I6" s="828"/>
      <c r="J6" s="828"/>
      <c r="K6" s="828"/>
      <c r="L6" s="828"/>
      <c r="M6" s="828"/>
    </row>
    <row r="7" spans="1:13" ht="15.6" thickBot="1" x14ac:dyDescent="0.35">
      <c r="B7" s="827"/>
      <c r="C7" s="827"/>
      <c r="D7" s="827"/>
      <c r="E7" s="827"/>
      <c r="F7" s="827"/>
      <c r="G7" s="827"/>
      <c r="H7" s="827"/>
      <c r="I7" s="827"/>
      <c r="J7" s="827"/>
    </row>
    <row r="8" spans="1:13" x14ac:dyDescent="0.3">
      <c r="B8" s="829" t="s">
        <v>208</v>
      </c>
      <c r="C8" s="830"/>
      <c r="D8" s="830"/>
      <c r="E8" s="830" t="s">
        <v>1462</v>
      </c>
      <c r="F8" s="830"/>
      <c r="G8" s="830"/>
      <c r="H8" s="830" t="s">
        <v>209</v>
      </c>
      <c r="I8" s="830"/>
      <c r="J8" s="830"/>
      <c r="K8" s="830"/>
      <c r="L8" s="830"/>
      <c r="M8" s="846"/>
    </row>
    <row r="9" spans="1:13" ht="20.25" customHeight="1" x14ac:dyDescent="0.3">
      <c r="B9" s="820" t="s">
        <v>210</v>
      </c>
      <c r="C9" s="796"/>
      <c r="D9" s="797"/>
      <c r="E9" s="841" t="s">
        <v>1417</v>
      </c>
      <c r="F9" s="842"/>
      <c r="G9" s="842"/>
      <c r="H9" s="842"/>
      <c r="I9" s="842"/>
      <c r="J9" s="842"/>
      <c r="K9" s="842"/>
      <c r="L9" s="842"/>
      <c r="M9" s="843"/>
    </row>
    <row r="10" spans="1:13" ht="17.399999999999999" x14ac:dyDescent="0.3">
      <c r="B10" s="820" t="s">
        <v>211</v>
      </c>
      <c r="C10" s="796"/>
      <c r="D10" s="797"/>
      <c r="E10" s="795" t="s">
        <v>1418</v>
      </c>
      <c r="F10" s="796"/>
      <c r="G10" s="796"/>
      <c r="H10" s="796"/>
      <c r="I10" s="796"/>
      <c r="J10" s="796"/>
      <c r="K10" s="796"/>
      <c r="L10" s="796"/>
      <c r="M10" s="844"/>
    </row>
    <row r="11" spans="1:13" x14ac:dyDescent="0.25">
      <c r="B11" s="804" t="s">
        <v>1311</v>
      </c>
      <c r="C11" s="794"/>
      <c r="D11" s="794"/>
      <c r="E11" s="840" t="s">
        <v>149</v>
      </c>
      <c r="F11" s="840"/>
      <c r="G11" s="840"/>
      <c r="H11" s="840"/>
      <c r="I11" s="840"/>
      <c r="J11" s="840"/>
      <c r="K11" s="840"/>
      <c r="L11" s="840"/>
      <c r="M11" s="840"/>
    </row>
    <row r="12" spans="1:13" x14ac:dyDescent="0.25">
      <c r="B12" s="804" t="s">
        <v>1312</v>
      </c>
      <c r="C12" s="794"/>
      <c r="D12" s="794"/>
      <c r="E12" s="840" t="s">
        <v>1339</v>
      </c>
      <c r="F12" s="840"/>
      <c r="G12" s="840"/>
      <c r="H12" s="840"/>
      <c r="I12" s="840"/>
      <c r="J12" s="840"/>
      <c r="K12" s="840"/>
      <c r="L12" s="840"/>
      <c r="M12" s="840"/>
    </row>
    <row r="13" spans="1:13" x14ac:dyDescent="0.25">
      <c r="B13" s="804" t="s">
        <v>1313</v>
      </c>
      <c r="C13" s="794"/>
      <c r="D13" s="794"/>
      <c r="E13" s="840" t="s">
        <v>1340</v>
      </c>
      <c r="F13" s="840"/>
      <c r="G13" s="840"/>
      <c r="H13" s="840"/>
      <c r="I13" s="840"/>
      <c r="J13" s="840"/>
      <c r="K13" s="840"/>
      <c r="L13" s="840"/>
      <c r="M13" s="840"/>
    </row>
    <row r="14" spans="1:13" x14ac:dyDescent="0.3">
      <c r="B14" s="804" t="s">
        <v>215</v>
      </c>
      <c r="C14" s="794"/>
      <c r="D14" s="794"/>
      <c r="E14" s="824"/>
      <c r="F14" s="825"/>
      <c r="G14" s="825"/>
      <c r="H14" s="825"/>
      <c r="I14" s="825"/>
      <c r="J14" s="825"/>
      <c r="K14" s="825"/>
      <c r="L14" s="825"/>
      <c r="M14" s="826"/>
    </row>
    <row r="15" spans="1:13" x14ac:dyDescent="0.3">
      <c r="B15" s="804" t="s">
        <v>216</v>
      </c>
      <c r="C15" s="794"/>
      <c r="D15" s="794"/>
      <c r="E15" s="814" t="s">
        <v>217</v>
      </c>
      <c r="F15" s="815"/>
      <c r="G15" s="815"/>
      <c r="H15" s="815"/>
      <c r="I15" s="815"/>
      <c r="J15" s="815"/>
      <c r="K15" s="815"/>
      <c r="L15" s="815"/>
      <c r="M15" s="816"/>
    </row>
    <row r="16" spans="1:13" x14ac:dyDescent="0.3">
      <c r="B16" s="804" t="s">
        <v>218</v>
      </c>
      <c r="C16" s="794"/>
      <c r="D16" s="794"/>
      <c r="E16" s="839" t="s">
        <v>1369</v>
      </c>
      <c r="F16" s="818"/>
      <c r="G16" s="819"/>
      <c r="H16" s="821" t="s">
        <v>394</v>
      </c>
      <c r="I16" s="822"/>
      <c r="J16" s="822"/>
      <c r="K16" s="822"/>
      <c r="L16" s="822"/>
      <c r="M16" s="823"/>
    </row>
    <row r="17" spans="2:13" ht="15" customHeight="1" x14ac:dyDescent="0.3">
      <c r="B17" s="804" t="s">
        <v>221</v>
      </c>
      <c r="C17" s="794"/>
      <c r="D17" s="794"/>
      <c r="E17" s="821"/>
      <c r="F17" s="822"/>
      <c r="G17" s="822"/>
      <c r="H17" s="822"/>
      <c r="I17" s="822"/>
      <c r="J17" s="822"/>
      <c r="K17" s="822"/>
      <c r="L17" s="822"/>
      <c r="M17" s="823"/>
    </row>
    <row r="18" spans="2:13" ht="15" customHeight="1" x14ac:dyDescent="0.3">
      <c r="B18" s="820" t="s">
        <v>223</v>
      </c>
      <c r="C18" s="796"/>
      <c r="D18" s="797"/>
      <c r="E18" s="821"/>
      <c r="F18" s="822"/>
      <c r="G18" s="822"/>
      <c r="H18" s="822"/>
      <c r="I18" s="822"/>
      <c r="J18" s="822"/>
      <c r="K18" s="822"/>
      <c r="L18" s="822"/>
      <c r="M18" s="823"/>
    </row>
    <row r="19" spans="2:13" ht="15.6" thickBot="1" x14ac:dyDescent="0.35">
      <c r="B19" s="834" t="s">
        <v>225</v>
      </c>
      <c r="C19" s="835"/>
      <c r="D19" s="836"/>
      <c r="E19" s="837" t="s">
        <v>470</v>
      </c>
      <c r="F19" s="837"/>
      <c r="G19" s="837" t="s">
        <v>227</v>
      </c>
      <c r="H19" s="837"/>
      <c r="I19" s="837" t="s">
        <v>228</v>
      </c>
      <c r="J19" s="837"/>
      <c r="K19" s="837"/>
      <c r="L19" s="837"/>
      <c r="M19" s="838"/>
    </row>
    <row r="20" spans="2:13" x14ac:dyDescent="0.3">
      <c r="B20" s="827"/>
      <c r="C20" s="827"/>
      <c r="D20" s="827"/>
      <c r="E20" s="827"/>
      <c r="F20" s="827"/>
      <c r="G20" s="827"/>
      <c r="H20" s="827"/>
      <c r="I20" s="827"/>
      <c r="J20" s="827"/>
      <c r="K20" s="827"/>
      <c r="L20" s="827"/>
      <c r="M20" s="827"/>
    </row>
    <row r="21" spans="2:13" ht="15.6" x14ac:dyDescent="0.3">
      <c r="B21" s="828" t="s">
        <v>229</v>
      </c>
      <c r="C21" s="828"/>
      <c r="D21" s="828"/>
      <c r="E21" s="828"/>
      <c r="F21" s="828"/>
      <c r="G21" s="828"/>
      <c r="H21" s="828"/>
      <c r="I21" s="828"/>
      <c r="J21" s="828"/>
      <c r="K21" s="828"/>
      <c r="L21" s="828"/>
      <c r="M21" s="828"/>
    </row>
    <row r="22" spans="2:13" ht="15.6" thickBot="1" x14ac:dyDescent="0.35">
      <c r="B22" s="827"/>
      <c r="C22" s="827"/>
      <c r="D22" s="827"/>
      <c r="E22" s="827"/>
      <c r="F22" s="827"/>
      <c r="G22" s="827"/>
      <c r="H22" s="827"/>
      <c r="I22" s="827"/>
      <c r="J22" s="827"/>
      <c r="K22" s="827"/>
      <c r="L22" s="827"/>
      <c r="M22" s="827"/>
    </row>
    <row r="23" spans="2:13" ht="145.5" customHeight="1" x14ac:dyDescent="0.3">
      <c r="B23" s="829" t="s">
        <v>230</v>
      </c>
      <c r="C23" s="830"/>
      <c r="D23" s="830"/>
      <c r="E23" s="831" t="s">
        <v>1419</v>
      </c>
      <c r="F23" s="832"/>
      <c r="G23" s="832"/>
      <c r="H23" s="832"/>
      <c r="I23" s="832"/>
      <c r="J23" s="832"/>
      <c r="K23" s="832"/>
      <c r="L23" s="832"/>
      <c r="M23" s="833"/>
    </row>
    <row r="24" spans="2:13" ht="42" customHeight="1" x14ac:dyDescent="0.3">
      <c r="B24" s="820" t="s">
        <v>231</v>
      </c>
      <c r="C24" s="796"/>
      <c r="D24" s="797"/>
      <c r="E24" s="821" t="s">
        <v>1420</v>
      </c>
      <c r="F24" s="822"/>
      <c r="G24" s="822"/>
      <c r="H24" s="822"/>
      <c r="I24" s="822"/>
      <c r="J24" s="822"/>
      <c r="K24" s="822"/>
      <c r="L24" s="822"/>
      <c r="M24" s="823"/>
    </row>
    <row r="25" spans="2:13" ht="44.25" customHeight="1" x14ac:dyDescent="0.3">
      <c r="B25" s="804" t="s">
        <v>232</v>
      </c>
      <c r="C25" s="794"/>
      <c r="D25" s="794"/>
      <c r="E25" s="821" t="s">
        <v>1421</v>
      </c>
      <c r="F25" s="822"/>
      <c r="G25" s="822"/>
      <c r="H25" s="822"/>
      <c r="I25" s="822"/>
      <c r="J25" s="822"/>
      <c r="K25" s="822"/>
      <c r="L25" s="822"/>
      <c r="M25" s="823"/>
    </row>
    <row r="26" spans="2:13" x14ac:dyDescent="0.3">
      <c r="B26" s="804" t="s">
        <v>233</v>
      </c>
      <c r="C26" s="794"/>
      <c r="D26" s="794"/>
      <c r="E26" s="850"/>
      <c r="F26" s="851"/>
      <c r="G26" s="851"/>
      <c r="H26" s="851"/>
      <c r="I26" s="851"/>
      <c r="J26" s="851"/>
      <c r="K26" s="851"/>
      <c r="L26" s="851"/>
      <c r="M26" s="852"/>
    </row>
    <row r="27" spans="2:13" x14ac:dyDescent="0.3">
      <c r="B27" s="804" t="s">
        <v>234</v>
      </c>
      <c r="C27" s="794"/>
      <c r="D27" s="794"/>
      <c r="E27" s="814"/>
      <c r="F27" s="815"/>
      <c r="G27" s="815"/>
      <c r="H27" s="815"/>
      <c r="I27" s="815"/>
      <c r="J27" s="815"/>
      <c r="K27" s="815"/>
      <c r="L27" s="815"/>
      <c r="M27" s="816"/>
    </row>
    <row r="28" spans="2:13" ht="36" customHeight="1" x14ac:dyDescent="0.3">
      <c r="B28" s="804" t="s">
        <v>235</v>
      </c>
      <c r="C28" s="794"/>
      <c r="D28" s="794"/>
      <c r="E28" s="814" t="s">
        <v>1422</v>
      </c>
      <c r="F28" s="815"/>
      <c r="G28" s="815"/>
      <c r="H28" s="815"/>
      <c r="I28" s="815"/>
      <c r="J28" s="815"/>
      <c r="K28" s="815"/>
      <c r="L28" s="815"/>
      <c r="M28" s="816"/>
    </row>
    <row r="29" spans="2:13" x14ac:dyDescent="0.3">
      <c r="B29" s="817" t="s">
        <v>236</v>
      </c>
      <c r="C29" s="818"/>
      <c r="D29" s="819"/>
      <c r="E29" s="548"/>
      <c r="F29" s="794" t="s">
        <v>237</v>
      </c>
      <c r="G29" s="794"/>
      <c r="H29" s="548" t="s">
        <v>238</v>
      </c>
      <c r="I29" s="794" t="s">
        <v>239</v>
      </c>
      <c r="J29" s="794"/>
      <c r="K29" s="794" t="s">
        <v>240</v>
      </c>
      <c r="L29" s="794"/>
      <c r="M29" s="549" t="s">
        <v>265</v>
      </c>
    </row>
    <row r="30" spans="2:13" x14ac:dyDescent="0.3">
      <c r="B30" s="804" t="s">
        <v>242</v>
      </c>
      <c r="C30" s="794"/>
      <c r="D30" s="794"/>
      <c r="E30" s="805"/>
      <c r="F30" s="805"/>
      <c r="G30" s="805"/>
      <c r="H30" s="805"/>
      <c r="I30" s="805"/>
      <c r="J30" s="805"/>
      <c r="K30" s="805"/>
      <c r="L30" s="805"/>
      <c r="M30" s="806"/>
    </row>
    <row r="31" spans="2:13" x14ac:dyDescent="0.3">
      <c r="B31" s="804" t="s">
        <v>218</v>
      </c>
      <c r="C31" s="794"/>
      <c r="D31" s="794"/>
      <c r="E31" s="794" t="s">
        <v>244</v>
      </c>
      <c r="F31" s="794"/>
      <c r="G31" s="794"/>
      <c r="H31" s="794"/>
      <c r="I31" s="794"/>
      <c r="J31" s="794" t="s">
        <v>245</v>
      </c>
      <c r="K31" s="794"/>
      <c r="L31" s="794"/>
      <c r="M31" s="807"/>
    </row>
    <row r="32" spans="2:13" x14ac:dyDescent="0.3">
      <c r="B32" s="804" t="s">
        <v>246</v>
      </c>
      <c r="C32" s="794"/>
      <c r="D32" s="794"/>
      <c r="E32" s="805"/>
      <c r="F32" s="805"/>
      <c r="G32" s="805"/>
      <c r="H32" s="805"/>
      <c r="I32" s="805"/>
      <c r="J32" s="805"/>
      <c r="K32" s="805"/>
      <c r="L32" s="805"/>
      <c r="M32" s="806"/>
    </row>
    <row r="33" spans="2:13" x14ac:dyDescent="0.3">
      <c r="B33" s="547" t="s">
        <v>248</v>
      </c>
      <c r="C33" s="548"/>
      <c r="D33" s="548"/>
      <c r="E33" s="794"/>
      <c r="F33" s="794"/>
      <c r="G33" s="794"/>
      <c r="H33" s="794"/>
      <c r="I33" s="794"/>
      <c r="J33" s="794"/>
      <c r="K33" s="794"/>
      <c r="L33" s="794"/>
      <c r="M33" s="807"/>
    </row>
    <row r="34" spans="2:13" x14ac:dyDescent="0.3">
      <c r="B34" s="808"/>
      <c r="C34" s="809"/>
      <c r="D34" s="809"/>
      <c r="E34" s="809"/>
      <c r="F34" s="809"/>
      <c r="G34" s="809"/>
      <c r="H34" s="809"/>
      <c r="I34" s="809"/>
      <c r="J34" s="809"/>
      <c r="K34" s="809"/>
      <c r="L34" s="809"/>
      <c r="M34" s="810"/>
    </row>
    <row r="35" spans="2:13" ht="15.6" x14ac:dyDescent="0.3">
      <c r="B35" s="811" t="s">
        <v>249</v>
      </c>
      <c r="C35" s="812"/>
      <c r="D35" s="812"/>
      <c r="E35" s="812"/>
      <c r="F35" s="812"/>
      <c r="G35" s="812"/>
      <c r="H35" s="812"/>
      <c r="I35" s="812"/>
      <c r="J35" s="812"/>
      <c r="K35" s="812"/>
      <c r="L35" s="812"/>
      <c r="M35" s="813"/>
    </row>
    <row r="36" spans="2:13" ht="15.6" thickBot="1" x14ac:dyDescent="0.35">
      <c r="B36" s="798"/>
      <c r="C36" s="799"/>
      <c r="D36" s="799"/>
      <c r="E36" s="799"/>
      <c r="F36" s="799"/>
      <c r="G36" s="799"/>
      <c r="H36" s="799"/>
      <c r="I36" s="799"/>
      <c r="J36" s="799"/>
      <c r="K36" s="799"/>
      <c r="L36" s="799"/>
      <c r="M36" s="800"/>
    </row>
    <row r="37" spans="2:13" x14ac:dyDescent="0.3">
      <c r="B37" s="801"/>
      <c r="C37" s="802"/>
      <c r="D37" s="802"/>
      <c r="E37" s="802"/>
      <c r="F37" s="802"/>
      <c r="G37" s="802"/>
      <c r="H37" s="802"/>
      <c r="I37" s="802"/>
      <c r="J37" s="802"/>
      <c r="K37" s="802"/>
      <c r="L37" s="802"/>
      <c r="M37" s="803"/>
    </row>
    <row r="39" spans="2:13" x14ac:dyDescent="0.3">
      <c r="C39" s="794" t="s">
        <v>250</v>
      </c>
      <c r="D39" s="794"/>
      <c r="E39" s="794"/>
      <c r="F39" s="794"/>
      <c r="G39" s="794"/>
      <c r="H39" s="794"/>
      <c r="I39" s="794"/>
      <c r="J39" s="794"/>
      <c r="K39" s="794"/>
      <c r="L39" s="794"/>
      <c r="M39" s="794"/>
    </row>
    <row r="40" spans="2:13" x14ac:dyDescent="0.3">
      <c r="C40" s="548" t="s">
        <v>251</v>
      </c>
      <c r="D40" s="795" t="s">
        <v>252</v>
      </c>
      <c r="E40" s="796"/>
      <c r="F40" s="796"/>
      <c r="G40" s="796"/>
      <c r="H40" s="795" t="s">
        <v>253</v>
      </c>
      <c r="I40" s="796"/>
      <c r="J40" s="796"/>
      <c r="K40" s="796"/>
      <c r="L40" s="796"/>
      <c r="M40" s="797"/>
    </row>
    <row r="41" spans="2:13" x14ac:dyDescent="0.3">
      <c r="C41" s="121">
        <v>42615</v>
      </c>
      <c r="D41" s="794" t="s">
        <v>504</v>
      </c>
      <c r="E41" s="794"/>
      <c r="F41" s="794"/>
      <c r="G41" s="794"/>
      <c r="H41" s="795" t="s">
        <v>1373</v>
      </c>
      <c r="I41" s="796"/>
      <c r="J41" s="796"/>
      <c r="K41" s="796"/>
      <c r="L41" s="796"/>
      <c r="M41" s="797"/>
    </row>
    <row r="42" spans="2:13" x14ac:dyDescent="0.3">
      <c r="C42" s="548"/>
      <c r="D42" s="794"/>
      <c r="E42" s="794"/>
      <c r="F42" s="794"/>
      <c r="G42" s="794"/>
      <c r="H42" s="794"/>
      <c r="I42" s="794"/>
      <c r="J42" s="794"/>
      <c r="K42" s="794"/>
      <c r="L42" s="794"/>
      <c r="M42" s="794"/>
    </row>
    <row r="43" spans="2:13" x14ac:dyDescent="0.3">
      <c r="C43" s="548"/>
      <c r="D43" s="794"/>
      <c r="E43" s="794"/>
      <c r="F43" s="794"/>
      <c r="G43" s="794"/>
      <c r="H43" s="794"/>
      <c r="I43" s="794"/>
      <c r="J43" s="794"/>
      <c r="K43" s="794"/>
      <c r="L43" s="794"/>
      <c r="M43" s="794"/>
    </row>
    <row r="44" spans="2:13" x14ac:dyDescent="0.3">
      <c r="C44" s="548"/>
      <c r="D44" s="794"/>
      <c r="E44" s="794"/>
      <c r="F44" s="794"/>
      <c r="G44" s="794"/>
      <c r="H44" s="794"/>
      <c r="I44" s="794"/>
      <c r="J44" s="794"/>
      <c r="K44" s="794"/>
      <c r="L44" s="794"/>
      <c r="M44" s="794"/>
    </row>
    <row r="45" spans="2:13" x14ac:dyDescent="0.3">
      <c r="C45" s="548"/>
      <c r="D45" s="794"/>
      <c r="E45" s="794"/>
      <c r="F45" s="794"/>
      <c r="G45" s="794"/>
      <c r="H45" s="794"/>
      <c r="I45" s="794"/>
      <c r="J45" s="794"/>
      <c r="K45" s="794"/>
      <c r="L45" s="794"/>
      <c r="M45" s="794"/>
    </row>
    <row r="46" spans="2:13" x14ac:dyDescent="0.3">
      <c r="C46" s="548"/>
      <c r="D46" s="794"/>
      <c r="E46" s="794"/>
      <c r="F46" s="794"/>
      <c r="G46" s="794"/>
      <c r="H46" s="794"/>
      <c r="I46" s="794"/>
      <c r="J46" s="794"/>
      <c r="K46" s="794"/>
      <c r="L46" s="794"/>
      <c r="M46" s="794"/>
    </row>
    <row r="47" spans="2:13" x14ac:dyDescent="0.3">
      <c r="C47" s="548"/>
      <c r="D47" s="794"/>
      <c r="E47" s="794"/>
      <c r="F47" s="794"/>
      <c r="G47" s="794"/>
      <c r="H47" s="794"/>
      <c r="I47" s="794"/>
      <c r="J47" s="794"/>
      <c r="K47" s="794"/>
      <c r="L47" s="794"/>
      <c r="M47" s="794"/>
    </row>
    <row r="48" spans="2:13" x14ac:dyDescent="0.3">
      <c r="C48" s="548"/>
      <c r="D48" s="794"/>
      <c r="E48" s="794"/>
      <c r="F48" s="794"/>
      <c r="G48" s="794"/>
      <c r="H48" s="794"/>
      <c r="I48" s="794"/>
      <c r="J48" s="794"/>
      <c r="K48" s="794"/>
      <c r="L48" s="794"/>
      <c r="M48" s="794"/>
    </row>
    <row r="49" spans="3:13" x14ac:dyDescent="0.3">
      <c r="C49" s="548"/>
      <c r="D49" s="794"/>
      <c r="E49" s="794"/>
      <c r="F49" s="794"/>
      <c r="G49" s="794"/>
      <c r="H49" s="794"/>
      <c r="I49" s="794"/>
      <c r="J49" s="794"/>
      <c r="K49" s="794"/>
      <c r="L49" s="794"/>
      <c r="M49" s="794"/>
    </row>
  </sheetData>
  <sheetProtection algorithmName="SHA-512" hashValue="QDxp4YuW1ZnyclKsFgRGqHrdOITPToTJIbyfrhgSJ/4T2o+h4LjUCwyX/Kd90TPicGeXBb0p8G4v5Rx/1m0MYg==" saltValue="NNsn8mPbP1AQgLqETCEvxQ==" spinCount="100000" sheet="1" objects="1" scenarios="1"/>
  <mergeCells count="88">
    <mergeCell ref="B9:D9"/>
    <mergeCell ref="E9:M9"/>
    <mergeCell ref="B2:M2"/>
    <mergeCell ref="B3:M3"/>
    <mergeCell ref="B4:E4"/>
    <mergeCell ref="F4:I4"/>
    <mergeCell ref="J4:M4"/>
    <mergeCell ref="B5:J5"/>
    <mergeCell ref="B6:M6"/>
    <mergeCell ref="B7:J7"/>
    <mergeCell ref="B8:D8"/>
    <mergeCell ref="E8:G8"/>
    <mergeCell ref="H8:M8"/>
    <mergeCell ref="B10:D10"/>
    <mergeCell ref="E10:M10"/>
    <mergeCell ref="B11:D11"/>
    <mergeCell ref="E11:M11"/>
    <mergeCell ref="B12:D12"/>
    <mergeCell ref="E12:M12"/>
    <mergeCell ref="B18:D18"/>
    <mergeCell ref="E18:M18"/>
    <mergeCell ref="B13:D13"/>
    <mergeCell ref="E13:M13"/>
    <mergeCell ref="B14:D14"/>
    <mergeCell ref="E14:M14"/>
    <mergeCell ref="B15:D15"/>
    <mergeCell ref="E15:M15"/>
    <mergeCell ref="B16:D16"/>
    <mergeCell ref="E16:G16"/>
    <mergeCell ref="H16:M16"/>
    <mergeCell ref="B17:D17"/>
    <mergeCell ref="E17:M17"/>
    <mergeCell ref="B25:D25"/>
    <mergeCell ref="E25:M25"/>
    <mergeCell ref="B19:D19"/>
    <mergeCell ref="E19:F19"/>
    <mergeCell ref="G19:H19"/>
    <mergeCell ref="I19:M19"/>
    <mergeCell ref="B20:M20"/>
    <mergeCell ref="B21:M21"/>
    <mergeCell ref="B22:M22"/>
    <mergeCell ref="B23:D23"/>
    <mergeCell ref="E23:M23"/>
    <mergeCell ref="B24:D24"/>
    <mergeCell ref="E24:M24"/>
    <mergeCell ref="B26:D26"/>
    <mergeCell ref="E26:M26"/>
    <mergeCell ref="B27:D27"/>
    <mergeCell ref="E27:M27"/>
    <mergeCell ref="B28:D28"/>
    <mergeCell ref="E28:M28"/>
    <mergeCell ref="B29:D29"/>
    <mergeCell ref="F29:G29"/>
    <mergeCell ref="I29:J29"/>
    <mergeCell ref="K29:L29"/>
    <mergeCell ref="B30:D30"/>
    <mergeCell ref="E30:M30"/>
    <mergeCell ref="D40:G40"/>
    <mergeCell ref="H40:M40"/>
    <mergeCell ref="B31:D31"/>
    <mergeCell ref="E31:I31"/>
    <mergeCell ref="J31:M31"/>
    <mergeCell ref="B32:D32"/>
    <mergeCell ref="E32:M32"/>
    <mergeCell ref="E33:M33"/>
    <mergeCell ref="B34:M34"/>
    <mergeCell ref="B35:M35"/>
    <mergeCell ref="B36:M36"/>
    <mergeCell ref="B37:M37"/>
    <mergeCell ref="C39:M39"/>
    <mergeCell ref="D41:G41"/>
    <mergeCell ref="H41:M41"/>
    <mergeCell ref="D42:G42"/>
    <mergeCell ref="H42:M42"/>
    <mergeCell ref="D43:G43"/>
    <mergeCell ref="H43:M43"/>
    <mergeCell ref="D44:G44"/>
    <mergeCell ref="H44:M44"/>
    <mergeCell ref="D45:G45"/>
    <mergeCell ref="H45:M45"/>
    <mergeCell ref="D46:G46"/>
    <mergeCell ref="H46:M46"/>
    <mergeCell ref="D47:G47"/>
    <mergeCell ref="H47:M47"/>
    <mergeCell ref="D48:G48"/>
    <mergeCell ref="H48:M48"/>
    <mergeCell ref="D49:G49"/>
    <mergeCell ref="H49:M49"/>
  </mergeCells>
  <hyperlinks>
    <hyperlink ref="A1" location="'1.1.2.d.1.'!A1" display="REGRESAR"/>
  </hyperlinks>
  <printOptions verticalCentered="1"/>
  <pageMargins left="2.0866141732283467" right="0.70866141732283472" top="0.74803149606299213" bottom="0.74803149606299213" header="0.31496062992125984" footer="0.31496062992125984"/>
  <pageSetup paperSize="66" scale="45"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
  <sheetViews>
    <sheetView showGridLines="0" workbookViewId="0"/>
  </sheetViews>
  <sheetFormatPr defaultColWidth="11.5546875" defaultRowHeight="14.4" x14ac:dyDescent="0.3"/>
  <sheetData>
    <row r="1" spans="1:3" x14ac:dyDescent="0.3">
      <c r="A1" s="106" t="s">
        <v>371</v>
      </c>
      <c r="C1" s="106" t="s">
        <v>413</v>
      </c>
    </row>
    <row r="2" spans="1:3" ht="15.6" x14ac:dyDescent="0.3">
      <c r="B2" s="89" t="s">
        <v>1302</v>
      </c>
    </row>
    <row r="3" spans="1:3" x14ac:dyDescent="0.3">
      <c r="B3" s="10" t="s">
        <v>149</v>
      </c>
    </row>
    <row r="4" spans="1:3" x14ac:dyDescent="0.3">
      <c r="B4" s="10" t="s">
        <v>1339</v>
      </c>
    </row>
    <row r="5" spans="1:3" x14ac:dyDescent="0.3">
      <c r="B5" s="10" t="s">
        <v>1340</v>
      </c>
    </row>
    <row r="6" spans="1:3" x14ac:dyDescent="0.3">
      <c r="B6" s="579" t="s">
        <v>1374</v>
      </c>
    </row>
    <row r="7" spans="1:3" x14ac:dyDescent="0.3">
      <c r="B7" s="579" t="s">
        <v>1458</v>
      </c>
    </row>
    <row r="9" spans="1:3" ht="15" x14ac:dyDescent="0.3">
      <c r="B9" s="87" t="s">
        <v>1433</v>
      </c>
    </row>
    <row r="10" spans="1:3" ht="15" x14ac:dyDescent="0.3">
      <c r="B10" s="580" t="s">
        <v>1459</v>
      </c>
    </row>
    <row r="38" spans="2:10" ht="42" customHeight="1" x14ac:dyDescent="0.3">
      <c r="B38" s="791" t="s">
        <v>1460</v>
      </c>
      <c r="C38" s="791"/>
      <c r="D38" s="791"/>
      <c r="E38" s="791"/>
      <c r="F38" s="791"/>
      <c r="G38" s="791"/>
      <c r="H38" s="791"/>
      <c r="I38" s="791"/>
      <c r="J38" s="791"/>
    </row>
    <row r="39" spans="2:10" x14ac:dyDescent="0.3">
      <c r="B39" s="106" t="s">
        <v>1461</v>
      </c>
    </row>
  </sheetData>
  <sheetProtection algorithmName="SHA-512" hashValue="zfLb+oa15ZC6V/M7rZ0oo2/VyOqeolEHDuhfTsKytZR13kAauiQ0AdF4YXbD723eGMWZC1qzvfA8WcyBYBVDvw==" saltValue="QemUvYpNbd882VukCFl4JQ==" spinCount="100000" sheet="1" objects="1" scenarios="1"/>
  <mergeCells count="1">
    <mergeCell ref="B38:J38"/>
  </mergeCells>
  <hyperlinks>
    <hyperlink ref="A1" location="'C1'!A1" display="Regresar "/>
    <hyperlink ref="C1" location="M.1.1.2.d.1!A1" display="Ver metadato "/>
    <hyperlink ref="B39" r:id="rId1"/>
  </hyperlinks>
  <pageMargins left="0.7" right="0.7" top="0.75" bottom="0.75" header="0.3" footer="0.3"/>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M49"/>
  <sheetViews>
    <sheetView showGridLines="0" zoomScale="80" zoomScaleNormal="80" workbookViewId="0"/>
  </sheetViews>
  <sheetFormatPr defaultColWidth="11.44140625" defaultRowHeight="15" x14ac:dyDescent="0.3"/>
  <cols>
    <col min="1" max="2" width="11.44140625" style="556"/>
    <col min="3" max="3" width="22.88671875" style="556" customWidth="1"/>
    <col min="4" max="4" width="14.44140625" style="556" customWidth="1"/>
    <col min="5" max="10" width="11.44140625" style="556"/>
    <col min="11" max="11" width="13.6640625" style="556" customWidth="1"/>
    <col min="12" max="12" width="11.44140625" style="556"/>
    <col min="13" max="13" width="23.44140625" style="556" customWidth="1"/>
    <col min="14" max="16384" width="11.44140625" style="556"/>
  </cols>
  <sheetData>
    <row r="1" spans="1:13" x14ac:dyDescent="0.3">
      <c r="A1" s="135" t="s">
        <v>183</v>
      </c>
    </row>
    <row r="2" spans="1:13" ht="15.6" x14ac:dyDescent="0.3">
      <c r="B2" s="828" t="s">
        <v>202</v>
      </c>
      <c r="C2" s="828"/>
      <c r="D2" s="828"/>
      <c r="E2" s="828"/>
      <c r="F2" s="828"/>
      <c r="G2" s="828"/>
      <c r="H2" s="828"/>
      <c r="I2" s="828"/>
      <c r="J2" s="828"/>
      <c r="K2" s="828"/>
      <c r="L2" s="828"/>
      <c r="M2" s="828"/>
    </row>
    <row r="3" spans="1:13" ht="15.6" thickBot="1" x14ac:dyDescent="0.35">
      <c r="B3" s="827"/>
      <c r="C3" s="827"/>
      <c r="D3" s="827"/>
      <c r="E3" s="827"/>
      <c r="F3" s="827"/>
      <c r="G3" s="827"/>
      <c r="H3" s="827"/>
      <c r="I3" s="827"/>
      <c r="J3" s="827"/>
      <c r="K3" s="827"/>
      <c r="L3" s="827"/>
      <c r="M3" s="827"/>
    </row>
    <row r="4" spans="1:13" ht="16.2" thickBot="1" x14ac:dyDescent="0.35">
      <c r="B4" s="847" t="s">
        <v>203</v>
      </c>
      <c r="C4" s="848"/>
      <c r="D4" s="848"/>
      <c r="E4" s="848"/>
      <c r="F4" s="848" t="s">
        <v>204</v>
      </c>
      <c r="G4" s="848"/>
      <c r="H4" s="848"/>
      <c r="I4" s="848"/>
      <c r="J4" s="848" t="s">
        <v>205</v>
      </c>
      <c r="K4" s="848"/>
      <c r="L4" s="848"/>
      <c r="M4" s="849"/>
    </row>
    <row r="5" spans="1:13" x14ac:dyDescent="0.3">
      <c r="B5" s="845" t="s">
        <v>206</v>
      </c>
      <c r="C5" s="845"/>
      <c r="D5" s="845"/>
      <c r="E5" s="845"/>
      <c r="F5" s="845"/>
      <c r="G5" s="845"/>
      <c r="H5" s="845"/>
      <c r="I5" s="845"/>
      <c r="J5" s="845"/>
    </row>
    <row r="6" spans="1:13" ht="15.6" x14ac:dyDescent="0.3">
      <c r="B6" s="828" t="s">
        <v>207</v>
      </c>
      <c r="C6" s="828"/>
      <c r="D6" s="828"/>
      <c r="E6" s="828"/>
      <c r="F6" s="828"/>
      <c r="G6" s="828"/>
      <c r="H6" s="828"/>
      <c r="I6" s="828"/>
      <c r="J6" s="828"/>
      <c r="K6" s="828"/>
      <c r="L6" s="828"/>
      <c r="M6" s="828"/>
    </row>
    <row r="7" spans="1:13" ht="15.6" thickBot="1" x14ac:dyDescent="0.35">
      <c r="B7" s="827"/>
      <c r="C7" s="827"/>
      <c r="D7" s="827"/>
      <c r="E7" s="827"/>
      <c r="F7" s="827"/>
      <c r="G7" s="827"/>
      <c r="H7" s="827"/>
      <c r="I7" s="827"/>
      <c r="J7" s="827"/>
    </row>
    <row r="8" spans="1:13" x14ac:dyDescent="0.3">
      <c r="B8" s="829" t="s">
        <v>208</v>
      </c>
      <c r="C8" s="830"/>
      <c r="D8" s="830"/>
      <c r="E8" s="830" t="s">
        <v>1462</v>
      </c>
      <c r="F8" s="830"/>
      <c r="G8" s="830"/>
      <c r="H8" s="830" t="s">
        <v>209</v>
      </c>
      <c r="I8" s="830"/>
      <c r="J8" s="830"/>
      <c r="K8" s="830"/>
      <c r="L8" s="830"/>
      <c r="M8" s="846"/>
    </row>
    <row r="9" spans="1:13" ht="20.25" customHeight="1" x14ac:dyDescent="0.3">
      <c r="B9" s="820" t="s">
        <v>210</v>
      </c>
      <c r="C9" s="796"/>
      <c r="D9" s="797"/>
      <c r="E9" s="841" t="s">
        <v>1459</v>
      </c>
      <c r="F9" s="842"/>
      <c r="G9" s="842"/>
      <c r="H9" s="842"/>
      <c r="I9" s="842"/>
      <c r="J9" s="842"/>
      <c r="K9" s="842"/>
      <c r="L9" s="842"/>
      <c r="M9" s="843"/>
    </row>
    <row r="10" spans="1:13" x14ac:dyDescent="0.3">
      <c r="B10" s="820" t="s">
        <v>211</v>
      </c>
      <c r="C10" s="796"/>
      <c r="D10" s="797"/>
      <c r="E10" s="795"/>
      <c r="F10" s="796"/>
      <c r="G10" s="796"/>
      <c r="H10" s="796"/>
      <c r="I10" s="796"/>
      <c r="J10" s="796"/>
      <c r="K10" s="796"/>
      <c r="L10" s="796"/>
      <c r="M10" s="844"/>
    </row>
    <row r="11" spans="1:13" x14ac:dyDescent="0.25">
      <c r="B11" s="804" t="s">
        <v>1311</v>
      </c>
      <c r="C11" s="794"/>
      <c r="D11" s="794"/>
      <c r="E11" s="840" t="s">
        <v>149</v>
      </c>
      <c r="F11" s="840"/>
      <c r="G11" s="840"/>
      <c r="H11" s="840"/>
      <c r="I11" s="840"/>
      <c r="J11" s="840"/>
      <c r="K11" s="840"/>
      <c r="L11" s="840"/>
      <c r="M11" s="840"/>
    </row>
    <row r="12" spans="1:13" x14ac:dyDescent="0.25">
      <c r="B12" s="804" t="s">
        <v>1312</v>
      </c>
      <c r="C12" s="794"/>
      <c r="D12" s="794"/>
      <c r="E12" s="840" t="s">
        <v>1339</v>
      </c>
      <c r="F12" s="840"/>
      <c r="G12" s="840"/>
      <c r="H12" s="840"/>
      <c r="I12" s="840"/>
      <c r="J12" s="840"/>
      <c r="K12" s="840"/>
      <c r="L12" s="840"/>
      <c r="M12" s="840"/>
    </row>
    <row r="13" spans="1:13" x14ac:dyDescent="0.25">
      <c r="B13" s="804" t="s">
        <v>1313</v>
      </c>
      <c r="C13" s="794"/>
      <c r="D13" s="794"/>
      <c r="E13" s="840" t="s">
        <v>1340</v>
      </c>
      <c r="F13" s="840"/>
      <c r="G13" s="840"/>
      <c r="H13" s="840"/>
      <c r="I13" s="840"/>
      <c r="J13" s="840"/>
      <c r="K13" s="840"/>
      <c r="L13" s="840"/>
      <c r="M13" s="840"/>
    </row>
    <row r="14" spans="1:13" x14ac:dyDescent="0.3">
      <c r="B14" s="804" t="s">
        <v>215</v>
      </c>
      <c r="C14" s="794"/>
      <c r="D14" s="794"/>
      <c r="E14" s="824"/>
      <c r="F14" s="825"/>
      <c r="G14" s="825"/>
      <c r="H14" s="825"/>
      <c r="I14" s="825"/>
      <c r="J14" s="825"/>
      <c r="K14" s="825"/>
      <c r="L14" s="825"/>
      <c r="M14" s="826"/>
    </row>
    <row r="15" spans="1:13" x14ac:dyDescent="0.3">
      <c r="B15" s="804" t="s">
        <v>216</v>
      </c>
      <c r="C15" s="794"/>
      <c r="D15" s="794"/>
      <c r="E15" s="814" t="s">
        <v>217</v>
      </c>
      <c r="F15" s="815"/>
      <c r="G15" s="815"/>
      <c r="H15" s="815"/>
      <c r="I15" s="815"/>
      <c r="J15" s="815"/>
      <c r="K15" s="815"/>
      <c r="L15" s="815"/>
      <c r="M15" s="816"/>
    </row>
    <row r="16" spans="1:13" x14ac:dyDescent="0.3">
      <c r="B16" s="804" t="s">
        <v>218</v>
      </c>
      <c r="C16" s="794"/>
      <c r="D16" s="794"/>
      <c r="E16" s="839" t="s">
        <v>1436</v>
      </c>
      <c r="F16" s="818"/>
      <c r="G16" s="819"/>
      <c r="H16" s="821" t="s">
        <v>464</v>
      </c>
      <c r="I16" s="822"/>
      <c r="J16" s="822"/>
      <c r="K16" s="822"/>
      <c r="L16" s="822"/>
      <c r="M16" s="823"/>
    </row>
    <row r="17" spans="2:13" ht="15" customHeight="1" x14ac:dyDescent="0.3">
      <c r="B17" s="804" t="s">
        <v>221</v>
      </c>
      <c r="C17" s="794"/>
      <c r="D17" s="794"/>
      <c r="E17" s="821"/>
      <c r="F17" s="822"/>
      <c r="G17" s="822"/>
      <c r="H17" s="822"/>
      <c r="I17" s="822"/>
      <c r="J17" s="822"/>
      <c r="K17" s="822"/>
      <c r="L17" s="822"/>
      <c r="M17" s="823"/>
    </row>
    <row r="18" spans="2:13" ht="15" customHeight="1" x14ac:dyDescent="0.3">
      <c r="B18" s="820" t="s">
        <v>223</v>
      </c>
      <c r="C18" s="796"/>
      <c r="D18" s="797"/>
      <c r="E18" s="821"/>
      <c r="F18" s="822"/>
      <c r="G18" s="822"/>
      <c r="H18" s="822"/>
      <c r="I18" s="822"/>
      <c r="J18" s="822"/>
      <c r="K18" s="822"/>
      <c r="L18" s="822"/>
      <c r="M18" s="823"/>
    </row>
    <row r="19" spans="2:13" ht="15.6" thickBot="1" x14ac:dyDescent="0.35">
      <c r="B19" s="834" t="s">
        <v>225</v>
      </c>
      <c r="C19" s="835"/>
      <c r="D19" s="836"/>
      <c r="E19" s="837" t="s">
        <v>470</v>
      </c>
      <c r="F19" s="837"/>
      <c r="G19" s="837" t="s">
        <v>227</v>
      </c>
      <c r="H19" s="837"/>
      <c r="I19" s="837" t="s">
        <v>228</v>
      </c>
      <c r="J19" s="837"/>
      <c r="K19" s="837"/>
      <c r="L19" s="837"/>
      <c r="M19" s="838"/>
    </row>
    <row r="20" spans="2:13" x14ac:dyDescent="0.3">
      <c r="B20" s="827"/>
      <c r="C20" s="827"/>
      <c r="D20" s="827"/>
      <c r="E20" s="827"/>
      <c r="F20" s="827"/>
      <c r="G20" s="827"/>
      <c r="H20" s="827"/>
      <c r="I20" s="827"/>
      <c r="J20" s="827"/>
      <c r="K20" s="827"/>
      <c r="L20" s="827"/>
      <c r="M20" s="827"/>
    </row>
    <row r="21" spans="2:13" ht="15.6" x14ac:dyDescent="0.3">
      <c r="B21" s="828" t="s">
        <v>229</v>
      </c>
      <c r="C21" s="828"/>
      <c r="D21" s="828"/>
      <c r="E21" s="828"/>
      <c r="F21" s="828"/>
      <c r="G21" s="828"/>
      <c r="H21" s="828"/>
      <c r="I21" s="828"/>
      <c r="J21" s="828"/>
      <c r="K21" s="828"/>
      <c r="L21" s="828"/>
      <c r="M21" s="828"/>
    </row>
    <row r="22" spans="2:13" ht="15.6" thickBot="1" x14ac:dyDescent="0.35">
      <c r="B22" s="827"/>
      <c r="C22" s="827"/>
      <c r="D22" s="827"/>
      <c r="E22" s="827"/>
      <c r="F22" s="827"/>
      <c r="G22" s="827"/>
      <c r="H22" s="827"/>
      <c r="I22" s="827"/>
      <c r="J22" s="827"/>
      <c r="K22" s="827"/>
      <c r="L22" s="827"/>
      <c r="M22" s="827"/>
    </row>
    <row r="23" spans="2:13" ht="145.5" customHeight="1" x14ac:dyDescent="0.3">
      <c r="B23" s="829" t="s">
        <v>230</v>
      </c>
      <c r="C23" s="830"/>
      <c r="D23" s="830"/>
      <c r="E23" s="831" t="s">
        <v>1419</v>
      </c>
      <c r="F23" s="832"/>
      <c r="G23" s="832"/>
      <c r="H23" s="832"/>
      <c r="I23" s="832"/>
      <c r="J23" s="832"/>
      <c r="K23" s="832"/>
      <c r="L23" s="832"/>
      <c r="M23" s="833"/>
    </row>
    <row r="24" spans="2:13" ht="42" customHeight="1" x14ac:dyDescent="0.3">
      <c r="B24" s="820" t="s">
        <v>231</v>
      </c>
      <c r="C24" s="796"/>
      <c r="D24" s="797"/>
      <c r="E24" s="821" t="s">
        <v>1420</v>
      </c>
      <c r="F24" s="822"/>
      <c r="G24" s="822"/>
      <c r="H24" s="822"/>
      <c r="I24" s="822"/>
      <c r="J24" s="822"/>
      <c r="K24" s="822"/>
      <c r="L24" s="822"/>
      <c r="M24" s="823"/>
    </row>
    <row r="25" spans="2:13" ht="44.25" customHeight="1" x14ac:dyDescent="0.3">
      <c r="B25" s="804" t="s">
        <v>232</v>
      </c>
      <c r="C25" s="794"/>
      <c r="D25" s="794"/>
      <c r="E25" s="821" t="s">
        <v>1421</v>
      </c>
      <c r="F25" s="822"/>
      <c r="G25" s="822"/>
      <c r="H25" s="822"/>
      <c r="I25" s="822"/>
      <c r="J25" s="822"/>
      <c r="K25" s="822"/>
      <c r="L25" s="822"/>
      <c r="M25" s="823"/>
    </row>
    <row r="26" spans="2:13" ht="250.5" customHeight="1" x14ac:dyDescent="0.3">
      <c r="B26" s="804" t="s">
        <v>233</v>
      </c>
      <c r="C26" s="794"/>
      <c r="D26" s="794"/>
      <c r="E26" s="855" t="s">
        <v>1463</v>
      </c>
      <c r="F26" s="805"/>
      <c r="G26" s="805"/>
      <c r="H26" s="805"/>
      <c r="I26" s="805"/>
      <c r="J26" s="805"/>
      <c r="K26" s="805"/>
      <c r="L26" s="805"/>
      <c r="M26" s="806"/>
    </row>
    <row r="27" spans="2:13" x14ac:dyDescent="0.3">
      <c r="B27" s="804" t="s">
        <v>234</v>
      </c>
      <c r="C27" s="794"/>
      <c r="D27" s="794"/>
      <c r="E27" s="814"/>
      <c r="F27" s="815"/>
      <c r="G27" s="815"/>
      <c r="H27" s="815"/>
      <c r="I27" s="815"/>
      <c r="J27" s="815"/>
      <c r="K27" s="815"/>
      <c r="L27" s="815"/>
      <c r="M27" s="816"/>
    </row>
    <row r="28" spans="2:13" ht="36" customHeight="1" x14ac:dyDescent="0.3">
      <c r="B28" s="804" t="s">
        <v>235</v>
      </c>
      <c r="C28" s="794"/>
      <c r="D28" s="794"/>
      <c r="E28" s="814" t="s">
        <v>1464</v>
      </c>
      <c r="F28" s="815"/>
      <c r="G28" s="815"/>
      <c r="H28" s="815"/>
      <c r="I28" s="815"/>
      <c r="J28" s="815"/>
      <c r="K28" s="815"/>
      <c r="L28" s="815"/>
      <c r="M28" s="816"/>
    </row>
    <row r="29" spans="2:13" x14ac:dyDescent="0.3">
      <c r="B29" s="817" t="s">
        <v>236</v>
      </c>
      <c r="C29" s="818"/>
      <c r="D29" s="819"/>
      <c r="E29" s="553"/>
      <c r="F29" s="794" t="s">
        <v>237</v>
      </c>
      <c r="G29" s="794"/>
      <c r="H29" s="553" t="s">
        <v>238</v>
      </c>
      <c r="I29" s="794" t="s">
        <v>239</v>
      </c>
      <c r="J29" s="794"/>
      <c r="K29" s="794" t="s">
        <v>240</v>
      </c>
      <c r="L29" s="794"/>
      <c r="M29" s="555" t="s">
        <v>265</v>
      </c>
    </row>
    <row r="30" spans="2:13" x14ac:dyDescent="0.3">
      <c r="B30" s="804" t="s">
        <v>242</v>
      </c>
      <c r="C30" s="794"/>
      <c r="D30" s="794"/>
      <c r="E30" s="805"/>
      <c r="F30" s="805"/>
      <c r="G30" s="805"/>
      <c r="H30" s="805"/>
      <c r="I30" s="805"/>
      <c r="J30" s="805"/>
      <c r="K30" s="805"/>
      <c r="L30" s="805"/>
      <c r="M30" s="806"/>
    </row>
    <row r="31" spans="2:13" x14ac:dyDescent="0.3">
      <c r="B31" s="804" t="s">
        <v>218</v>
      </c>
      <c r="C31" s="794"/>
      <c r="D31" s="794"/>
      <c r="E31" s="794" t="s">
        <v>244</v>
      </c>
      <c r="F31" s="794"/>
      <c r="G31" s="794"/>
      <c r="H31" s="794"/>
      <c r="I31" s="794"/>
      <c r="J31" s="794" t="s">
        <v>245</v>
      </c>
      <c r="K31" s="794"/>
      <c r="L31" s="794"/>
      <c r="M31" s="807"/>
    </row>
    <row r="32" spans="2:13" x14ac:dyDescent="0.3">
      <c r="B32" s="804" t="s">
        <v>246</v>
      </c>
      <c r="C32" s="794"/>
      <c r="D32" s="794"/>
      <c r="E32" s="805"/>
      <c r="F32" s="805"/>
      <c r="G32" s="805"/>
      <c r="H32" s="805"/>
      <c r="I32" s="805"/>
      <c r="J32" s="805"/>
      <c r="K32" s="805"/>
      <c r="L32" s="805"/>
      <c r="M32" s="806"/>
    </row>
    <row r="33" spans="2:13" x14ac:dyDescent="0.3">
      <c r="B33" s="554" t="s">
        <v>248</v>
      </c>
      <c r="C33" s="553"/>
      <c r="D33" s="553"/>
      <c r="E33" s="794"/>
      <c r="F33" s="794"/>
      <c r="G33" s="794"/>
      <c r="H33" s="794"/>
      <c r="I33" s="794"/>
      <c r="J33" s="794"/>
      <c r="K33" s="794"/>
      <c r="L33" s="794"/>
      <c r="M33" s="807"/>
    </row>
    <row r="34" spans="2:13" x14ac:dyDescent="0.3">
      <c r="B34" s="808"/>
      <c r="C34" s="809"/>
      <c r="D34" s="809"/>
      <c r="E34" s="809"/>
      <c r="F34" s="809"/>
      <c r="G34" s="809"/>
      <c r="H34" s="809"/>
      <c r="I34" s="809"/>
      <c r="J34" s="809"/>
      <c r="K34" s="809"/>
      <c r="L34" s="809"/>
      <c r="M34" s="810"/>
    </row>
    <row r="35" spans="2:13" ht="15.6" x14ac:dyDescent="0.3">
      <c r="B35" s="811" t="s">
        <v>249</v>
      </c>
      <c r="C35" s="812"/>
      <c r="D35" s="812"/>
      <c r="E35" s="812"/>
      <c r="F35" s="812"/>
      <c r="G35" s="812"/>
      <c r="H35" s="812"/>
      <c r="I35" s="812"/>
      <c r="J35" s="812"/>
      <c r="K35" s="812"/>
      <c r="L35" s="812"/>
      <c r="M35" s="813"/>
    </row>
    <row r="36" spans="2:13" ht="15.6" thickBot="1" x14ac:dyDescent="0.35">
      <c r="B36" s="798"/>
      <c r="C36" s="799"/>
      <c r="D36" s="799"/>
      <c r="E36" s="799"/>
      <c r="F36" s="799"/>
      <c r="G36" s="799"/>
      <c r="H36" s="799"/>
      <c r="I36" s="799"/>
      <c r="J36" s="799"/>
      <c r="K36" s="799"/>
      <c r="L36" s="799"/>
      <c r="M36" s="800"/>
    </row>
    <row r="37" spans="2:13" x14ac:dyDescent="0.3">
      <c r="B37" s="801"/>
      <c r="C37" s="802"/>
      <c r="D37" s="802"/>
      <c r="E37" s="802"/>
      <c r="F37" s="802"/>
      <c r="G37" s="802"/>
      <c r="H37" s="802"/>
      <c r="I37" s="802"/>
      <c r="J37" s="802"/>
      <c r="K37" s="802"/>
      <c r="L37" s="802"/>
      <c r="M37" s="803"/>
    </row>
    <row r="39" spans="2:13" x14ac:dyDescent="0.3">
      <c r="C39" s="794" t="s">
        <v>250</v>
      </c>
      <c r="D39" s="794"/>
      <c r="E39" s="794"/>
      <c r="F39" s="794"/>
      <c r="G39" s="794"/>
      <c r="H39" s="794"/>
      <c r="I39" s="794"/>
      <c r="J39" s="794"/>
      <c r="K39" s="794"/>
      <c r="L39" s="794"/>
      <c r="M39" s="794"/>
    </row>
    <row r="40" spans="2:13" x14ac:dyDescent="0.3">
      <c r="C40" s="553" t="s">
        <v>251</v>
      </c>
      <c r="D40" s="795" t="s">
        <v>252</v>
      </c>
      <c r="E40" s="796"/>
      <c r="F40" s="796"/>
      <c r="G40" s="796"/>
      <c r="H40" s="795" t="s">
        <v>253</v>
      </c>
      <c r="I40" s="796"/>
      <c r="J40" s="796"/>
      <c r="K40" s="796"/>
      <c r="L40" s="796"/>
      <c r="M40" s="797"/>
    </row>
    <row r="41" spans="2:13" x14ac:dyDescent="0.3">
      <c r="C41" s="121">
        <v>42615</v>
      </c>
      <c r="D41" s="794" t="s">
        <v>504</v>
      </c>
      <c r="E41" s="794"/>
      <c r="F41" s="794"/>
      <c r="G41" s="794"/>
      <c r="H41" s="795" t="s">
        <v>1373</v>
      </c>
      <c r="I41" s="796"/>
      <c r="J41" s="796"/>
      <c r="K41" s="796"/>
      <c r="L41" s="796"/>
      <c r="M41" s="797"/>
    </row>
    <row r="42" spans="2:13" x14ac:dyDescent="0.3">
      <c r="C42" s="553"/>
      <c r="D42" s="794"/>
      <c r="E42" s="794"/>
      <c r="F42" s="794"/>
      <c r="G42" s="794"/>
      <c r="H42" s="794"/>
      <c r="I42" s="794"/>
      <c r="J42" s="794"/>
      <c r="K42" s="794"/>
      <c r="L42" s="794"/>
      <c r="M42" s="794"/>
    </row>
    <row r="43" spans="2:13" x14ac:dyDescent="0.3">
      <c r="C43" s="553"/>
      <c r="D43" s="794"/>
      <c r="E43" s="794"/>
      <c r="F43" s="794"/>
      <c r="G43" s="794"/>
      <c r="H43" s="794"/>
      <c r="I43" s="794"/>
      <c r="J43" s="794"/>
      <c r="K43" s="794"/>
      <c r="L43" s="794"/>
      <c r="M43" s="794"/>
    </row>
    <row r="44" spans="2:13" x14ac:dyDescent="0.3">
      <c r="C44" s="553"/>
      <c r="D44" s="794"/>
      <c r="E44" s="794"/>
      <c r="F44" s="794"/>
      <c r="G44" s="794"/>
      <c r="H44" s="794"/>
      <c r="I44" s="794"/>
      <c r="J44" s="794"/>
      <c r="K44" s="794"/>
      <c r="L44" s="794"/>
      <c r="M44" s="794"/>
    </row>
    <row r="45" spans="2:13" x14ac:dyDescent="0.3">
      <c r="C45" s="553"/>
      <c r="D45" s="794"/>
      <c r="E45" s="794"/>
      <c r="F45" s="794"/>
      <c r="G45" s="794"/>
      <c r="H45" s="794"/>
      <c r="I45" s="794"/>
      <c r="J45" s="794"/>
      <c r="K45" s="794"/>
      <c r="L45" s="794"/>
      <c r="M45" s="794"/>
    </row>
    <row r="46" spans="2:13" x14ac:dyDescent="0.3">
      <c r="C46" s="553"/>
      <c r="D46" s="794"/>
      <c r="E46" s="794"/>
      <c r="F46" s="794"/>
      <c r="G46" s="794"/>
      <c r="H46" s="794"/>
      <c r="I46" s="794"/>
      <c r="J46" s="794"/>
      <c r="K46" s="794"/>
      <c r="L46" s="794"/>
      <c r="M46" s="794"/>
    </row>
    <row r="47" spans="2:13" x14ac:dyDescent="0.3">
      <c r="C47" s="553"/>
      <c r="D47" s="794"/>
      <c r="E47" s="794"/>
      <c r="F47" s="794"/>
      <c r="G47" s="794"/>
      <c r="H47" s="794"/>
      <c r="I47" s="794"/>
      <c r="J47" s="794"/>
      <c r="K47" s="794"/>
      <c r="L47" s="794"/>
      <c r="M47" s="794"/>
    </row>
    <row r="48" spans="2:13" x14ac:dyDescent="0.3">
      <c r="C48" s="553"/>
      <c r="D48" s="794"/>
      <c r="E48" s="794"/>
      <c r="F48" s="794"/>
      <c r="G48" s="794"/>
      <c r="H48" s="794"/>
      <c r="I48" s="794"/>
      <c r="J48" s="794"/>
      <c r="K48" s="794"/>
      <c r="L48" s="794"/>
      <c r="M48" s="794"/>
    </row>
    <row r="49" spans="3:13" x14ac:dyDescent="0.3">
      <c r="C49" s="553"/>
      <c r="D49" s="794"/>
      <c r="E49" s="794"/>
      <c r="F49" s="794"/>
      <c r="G49" s="794"/>
      <c r="H49" s="794"/>
      <c r="I49" s="794"/>
      <c r="J49" s="794"/>
      <c r="K49" s="794"/>
      <c r="L49" s="794"/>
      <c r="M49" s="794"/>
    </row>
  </sheetData>
  <sheetProtection algorithmName="SHA-512" hashValue="PsOKeHocGp+oa9eeX46w8On7rpeePWcK/nJTMD6D9qnrzbnK3/YNvwM/R1E3cAKFuNucFYEGquVcLoPVF6M9vA==" saltValue="x6Fv0bQjpZcM+LzVzU9Ycg==" spinCount="100000" sheet="1" objects="1" scenarios="1"/>
  <mergeCells count="88">
    <mergeCell ref="D47:G47"/>
    <mergeCell ref="H47:M47"/>
    <mergeCell ref="D48:G48"/>
    <mergeCell ref="H48:M48"/>
    <mergeCell ref="D49:G49"/>
    <mergeCell ref="H49:M49"/>
    <mergeCell ref="D44:G44"/>
    <mergeCell ref="H44:M44"/>
    <mergeCell ref="D45:G45"/>
    <mergeCell ref="H45:M45"/>
    <mergeCell ref="D46:G46"/>
    <mergeCell ref="H46:M46"/>
    <mergeCell ref="D41:G41"/>
    <mergeCell ref="H41:M41"/>
    <mergeCell ref="D42:G42"/>
    <mergeCell ref="H42:M42"/>
    <mergeCell ref="D43:G43"/>
    <mergeCell ref="H43:M43"/>
    <mergeCell ref="D40:G40"/>
    <mergeCell ref="H40:M40"/>
    <mergeCell ref="B31:D31"/>
    <mergeCell ref="E31:I31"/>
    <mergeCell ref="J31:M31"/>
    <mergeCell ref="B32:D32"/>
    <mergeCell ref="E32:M32"/>
    <mergeCell ref="E33:M33"/>
    <mergeCell ref="B34:M34"/>
    <mergeCell ref="B35:M35"/>
    <mergeCell ref="B36:M36"/>
    <mergeCell ref="B37:M37"/>
    <mergeCell ref="C39:M39"/>
    <mergeCell ref="B29:D29"/>
    <mergeCell ref="F29:G29"/>
    <mergeCell ref="I29:J29"/>
    <mergeCell ref="K29:L29"/>
    <mergeCell ref="B30:D30"/>
    <mergeCell ref="E30:M30"/>
    <mergeCell ref="B26:D26"/>
    <mergeCell ref="E26:M26"/>
    <mergeCell ref="B27:D27"/>
    <mergeCell ref="E27:M27"/>
    <mergeCell ref="B28:D28"/>
    <mergeCell ref="E28:M28"/>
    <mergeCell ref="B25:D25"/>
    <mergeCell ref="E25:M25"/>
    <mergeCell ref="B19:D19"/>
    <mergeCell ref="E19:F19"/>
    <mergeCell ref="G19:H19"/>
    <mergeCell ref="I19:M19"/>
    <mergeCell ref="B20:M20"/>
    <mergeCell ref="B21:M21"/>
    <mergeCell ref="B22:M22"/>
    <mergeCell ref="B23:D23"/>
    <mergeCell ref="E23:M23"/>
    <mergeCell ref="B24:D24"/>
    <mergeCell ref="E24:M24"/>
    <mergeCell ref="B18:D18"/>
    <mergeCell ref="E18:M18"/>
    <mergeCell ref="B13:D13"/>
    <mergeCell ref="E13:M13"/>
    <mergeCell ref="B14:D14"/>
    <mergeCell ref="E14:M14"/>
    <mergeCell ref="B15:D15"/>
    <mergeCell ref="E15:M15"/>
    <mergeCell ref="B16:D16"/>
    <mergeCell ref="E16:G16"/>
    <mergeCell ref="H16:M16"/>
    <mergeCell ref="B17:D17"/>
    <mergeCell ref="E17:M17"/>
    <mergeCell ref="B10:D10"/>
    <mergeCell ref="E10:M10"/>
    <mergeCell ref="B11:D11"/>
    <mergeCell ref="E11:M11"/>
    <mergeCell ref="B12:D12"/>
    <mergeCell ref="E12:M12"/>
    <mergeCell ref="B9:D9"/>
    <mergeCell ref="E9:M9"/>
    <mergeCell ref="B2:M2"/>
    <mergeCell ref="B3:M3"/>
    <mergeCell ref="B4:E4"/>
    <mergeCell ref="F4:I4"/>
    <mergeCell ref="J4:M4"/>
    <mergeCell ref="B5:J5"/>
    <mergeCell ref="B6:M6"/>
    <mergeCell ref="B7:J7"/>
    <mergeCell ref="B8:D8"/>
    <mergeCell ref="E8:G8"/>
    <mergeCell ref="H8:M8"/>
  </mergeCells>
  <hyperlinks>
    <hyperlink ref="A1" location="'1.1.2.d.1'!A1" display="REGRESAR"/>
  </hyperlinks>
  <printOptions verticalCentered="1"/>
  <pageMargins left="2.0866141732283467" right="0.70866141732283472" top="0.74803149606299213" bottom="0.74803149606299213" header="0.31496062992125984" footer="0.31496062992125984"/>
  <pageSetup paperSize="66" scale="4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7"/>
  <sheetViews>
    <sheetView showGridLines="0" zoomScale="90" zoomScaleNormal="90" workbookViewId="0">
      <pane ySplit="7" topLeftCell="A20" activePane="bottomLeft" state="frozen"/>
      <selection pane="bottomLeft"/>
    </sheetView>
  </sheetViews>
  <sheetFormatPr defaultColWidth="12.88671875" defaultRowHeight="15" x14ac:dyDescent="0.25"/>
  <cols>
    <col min="1" max="1" width="13.6640625" style="2" customWidth="1"/>
    <col min="2" max="2" width="22.44140625" style="2" customWidth="1"/>
    <col min="3" max="16384" width="12.88671875" style="2"/>
  </cols>
  <sheetData>
    <row r="1" spans="1:3" x14ac:dyDescent="0.25">
      <c r="A1" s="157" t="s">
        <v>178</v>
      </c>
      <c r="B1" s="157"/>
    </row>
    <row r="2" spans="1:3" ht="15.6" x14ac:dyDescent="0.3">
      <c r="A2" s="157"/>
      <c r="B2" s="157"/>
      <c r="C2" s="255" t="s">
        <v>147</v>
      </c>
    </row>
    <row r="3" spans="1:3" ht="15.6" x14ac:dyDescent="0.3">
      <c r="C3" s="255" t="s">
        <v>375</v>
      </c>
    </row>
    <row r="4" spans="1:3" ht="15.6" x14ac:dyDescent="0.3">
      <c r="C4" s="255"/>
    </row>
    <row r="5" spans="1:3" ht="15.6" x14ac:dyDescent="0.3">
      <c r="C5" s="76" t="s">
        <v>180</v>
      </c>
    </row>
    <row r="7" spans="1:3" ht="15.6" x14ac:dyDescent="0.3">
      <c r="A7" s="168" t="s">
        <v>353</v>
      </c>
      <c r="B7" s="168"/>
    </row>
    <row r="9" spans="1:3" ht="17.399999999999999" x14ac:dyDescent="0.3">
      <c r="A9" s="538" t="s">
        <v>1236</v>
      </c>
    </row>
    <row r="10" spans="1:3" ht="15.6" x14ac:dyDescent="0.3">
      <c r="B10" s="76" t="s">
        <v>354</v>
      </c>
    </row>
    <row r="11" spans="1:3" ht="15.6" x14ac:dyDescent="0.3">
      <c r="A11" s="157"/>
      <c r="B11" s="106" t="s">
        <v>1237</v>
      </c>
      <c r="C11" s="2" t="s">
        <v>531</v>
      </c>
    </row>
    <row r="12" spans="1:3" ht="15.6" x14ac:dyDescent="0.3">
      <c r="A12" s="157"/>
      <c r="B12" s="106" t="s">
        <v>1238</v>
      </c>
      <c r="C12" s="2" t="s">
        <v>532</v>
      </c>
    </row>
    <row r="13" spans="1:3" ht="15.6" x14ac:dyDescent="0.3">
      <c r="A13" s="157"/>
      <c r="B13" s="106" t="s">
        <v>1239</v>
      </c>
      <c r="C13" s="2" t="s">
        <v>533</v>
      </c>
    </row>
    <row r="14" spans="1:3" ht="15.6" x14ac:dyDescent="0.3">
      <c r="A14" s="157"/>
      <c r="B14" s="106" t="s">
        <v>1322</v>
      </c>
      <c r="C14" s="563" t="s">
        <v>1607</v>
      </c>
    </row>
    <row r="16" spans="1:3" ht="17.399999999999999" x14ac:dyDescent="0.25">
      <c r="A16" s="537" t="s">
        <v>337</v>
      </c>
    </row>
    <row r="17" spans="1:3" ht="15.6" x14ac:dyDescent="0.25">
      <c r="B17" s="89" t="s">
        <v>459</v>
      </c>
    </row>
    <row r="18" spans="1:3" ht="15.6" x14ac:dyDescent="0.3">
      <c r="A18" s="157"/>
      <c r="B18" s="106" t="s">
        <v>1504</v>
      </c>
      <c r="C18" s="2" t="s">
        <v>1505</v>
      </c>
    </row>
    <row r="19" spans="1:3" ht="15.6" x14ac:dyDescent="0.3">
      <c r="B19" s="106" t="s">
        <v>1218</v>
      </c>
      <c r="C19" s="2" t="s">
        <v>1528</v>
      </c>
    </row>
    <row r="21" spans="1:3" ht="15.6" x14ac:dyDescent="0.3">
      <c r="A21" s="157"/>
      <c r="B21" s="76" t="s">
        <v>338</v>
      </c>
    </row>
    <row r="22" spans="1:3" ht="15.6" x14ac:dyDescent="0.3">
      <c r="A22" s="157"/>
      <c r="B22" s="106" t="s">
        <v>1221</v>
      </c>
      <c r="C22" s="2" t="s">
        <v>1531</v>
      </c>
    </row>
    <row r="23" spans="1:3" ht="15.6" x14ac:dyDescent="0.3">
      <c r="A23" s="157"/>
      <c r="B23" s="106" t="s">
        <v>1222</v>
      </c>
      <c r="C23" s="2" t="s">
        <v>1530</v>
      </c>
    </row>
    <row r="24" spans="1:3" ht="15.6" x14ac:dyDescent="0.3">
      <c r="A24" s="157"/>
      <c r="B24" s="106" t="s">
        <v>1223</v>
      </c>
      <c r="C24" s="2" t="s">
        <v>1162</v>
      </c>
    </row>
    <row r="25" spans="1:3" ht="15.6" x14ac:dyDescent="0.3">
      <c r="A25" s="157"/>
      <c r="B25" s="106" t="s">
        <v>1224</v>
      </c>
      <c r="C25" s="2" t="s">
        <v>1216</v>
      </c>
    </row>
    <row r="26" spans="1:3" ht="15.6" x14ac:dyDescent="0.3">
      <c r="A26" s="157"/>
      <c r="B26" s="106" t="s">
        <v>1225</v>
      </c>
      <c r="C26" s="2" t="s">
        <v>1215</v>
      </c>
    </row>
    <row r="27" spans="1:3" ht="15.6" x14ac:dyDescent="0.3">
      <c r="A27" s="157"/>
      <c r="B27" s="106" t="s">
        <v>1226</v>
      </c>
      <c r="C27" s="2" t="s">
        <v>587</v>
      </c>
    </row>
    <row r="28" spans="1:3" ht="15.6" x14ac:dyDescent="0.3">
      <c r="A28" s="157"/>
      <c r="B28" s="106" t="s">
        <v>1227</v>
      </c>
      <c r="C28" s="2" t="s">
        <v>589</v>
      </c>
    </row>
    <row r="29" spans="1:3" ht="15.6" x14ac:dyDescent="0.3">
      <c r="A29" s="157"/>
      <c r="B29" s="106" t="s">
        <v>1228</v>
      </c>
      <c r="C29" s="2" t="s">
        <v>544</v>
      </c>
    </row>
    <row r="30" spans="1:3" ht="15.6" x14ac:dyDescent="0.3">
      <c r="A30" s="157"/>
      <c r="B30" s="106" t="s">
        <v>1229</v>
      </c>
      <c r="C30" s="2" t="s">
        <v>1192</v>
      </c>
    </row>
    <row r="31" spans="1:3" ht="15.6" x14ac:dyDescent="0.3">
      <c r="A31" s="157"/>
      <c r="B31" s="106" t="s">
        <v>1230</v>
      </c>
      <c r="C31" s="2" t="s">
        <v>534</v>
      </c>
    </row>
    <row r="32" spans="1:3" ht="15.6" x14ac:dyDescent="0.3">
      <c r="A32" s="157"/>
      <c r="B32" s="106" t="s">
        <v>1231</v>
      </c>
      <c r="C32" s="2" t="s">
        <v>536</v>
      </c>
    </row>
    <row r="33" spans="1:3" ht="15.6" x14ac:dyDescent="0.3">
      <c r="A33" s="157"/>
      <c r="B33" s="106" t="s">
        <v>1232</v>
      </c>
      <c r="C33" s="2" t="s">
        <v>540</v>
      </c>
    </row>
    <row r="34" spans="1:3" ht="15.6" x14ac:dyDescent="0.3">
      <c r="A34" s="157"/>
      <c r="B34" s="106" t="s">
        <v>1603</v>
      </c>
      <c r="C34" s="2" t="s">
        <v>1594</v>
      </c>
    </row>
    <row r="35" spans="1:3" ht="15.6" x14ac:dyDescent="0.3">
      <c r="A35" s="157"/>
      <c r="B35" s="106" t="s">
        <v>1233</v>
      </c>
      <c r="C35" s="2" t="s">
        <v>1217</v>
      </c>
    </row>
    <row r="36" spans="1:3" ht="15.6" x14ac:dyDescent="0.3">
      <c r="A36" s="157"/>
      <c r="B36" s="106" t="s">
        <v>1234</v>
      </c>
      <c r="C36" s="2" t="s">
        <v>542</v>
      </c>
    </row>
    <row r="37" spans="1:3" ht="15.6" x14ac:dyDescent="0.3">
      <c r="B37" s="106" t="s">
        <v>1235</v>
      </c>
      <c r="C37" s="2" t="s">
        <v>1606</v>
      </c>
    </row>
  </sheetData>
  <sheetProtection algorithmName="SHA-512" hashValue="xQmP1JoO40AkHUfgZuH44A3fvMst2pwPbTovwxmq/s+TUSx7iquXYptKsQgFy+uTDPxy2pfamc5YMnisP9FpfQ==" saltValue="9dfrpplAPrzXhU5BpHE/UA==" spinCount="100000" sheet="1" objects="1" scenarios="1"/>
  <hyperlinks>
    <hyperlink ref="A1" location="INDICE!A1" display="Regresar"/>
    <hyperlink ref="B11" location="'2.5.2.b.1'!A1" display="2.5.2.b.1"/>
    <hyperlink ref="B12:B13" location="'2.5.2.b.1'!A1" display="2.5.2.b.1"/>
    <hyperlink ref="B19" location="'2.6.1.d.1'!A1" display="2.6.1.d.1"/>
    <hyperlink ref="B22" location="'2.6.2.a.1.a'!A1" display="2.6.2.a.1.a"/>
    <hyperlink ref="B23" location="'2.6.2.a.1.b'!A1" display="2.6.2.a.1.b"/>
    <hyperlink ref="B24" location="'2.6.2.e.1.a'!A1" display="2.6.2.e.1.a"/>
    <hyperlink ref="B25" location="'2.6.2.e.1.b'!A1" display="2.6.2.e.1.b"/>
    <hyperlink ref="B26" location="'2.6.2.e.1.c'!A1" display="2.6.2.e.1.c"/>
    <hyperlink ref="B27" location="'2.6.1.e.1.d'!A1" display="2.6.2.e.1.d"/>
    <hyperlink ref="B28" location="'2.6.2.h.1.a'!A1" display="2.6.2.h.1.a"/>
    <hyperlink ref="B29" location="'2.6.2.h.1.b'!A1" display="2.6.2.h.1.b"/>
    <hyperlink ref="B30" location="'2.6.2.h.1.c'!A1" display="2.6.2.h.1.c"/>
    <hyperlink ref="B31" location="'2.6.2.h.1.d'!A1" display="2.6.2.h.1.d"/>
    <hyperlink ref="B32" location="'2.6.2.h.1.e'!A1" display="2.6.2.h.1.e"/>
    <hyperlink ref="B33" location="'2.6.2.h.1.f'!A1" display="2.6.2.h.1.f"/>
    <hyperlink ref="B35" location="'2.6.2.h.1.g'!A1" display="2.6.2.h.1.g"/>
    <hyperlink ref="B36" location="'2.6.2.h.1.h'!A1" display="2.6.2.h.1.h"/>
    <hyperlink ref="B37" location="'2.6.2.l.1'!A1" display="2.6.2.l.1"/>
    <hyperlink ref="B14" location="'2.5.2.c.1yd.1'!A1" display="2.5.2.c.1 y d.1"/>
    <hyperlink ref="B18" location="'2.6.1.b.1'!A1" display="2.6.1.b.1"/>
    <hyperlink ref="B34" location="'2.6.2.h.1....'!A1" display="2.6.2.h.1…"/>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822D"/>
  </sheetPr>
  <dimension ref="A1:Q24"/>
  <sheetViews>
    <sheetView showGridLines="0" zoomScale="90" zoomScaleNormal="90" workbookViewId="0"/>
  </sheetViews>
  <sheetFormatPr defaultColWidth="11.44140625" defaultRowHeight="13.2" x14ac:dyDescent="0.25"/>
  <cols>
    <col min="1" max="1" width="11.44140625" style="10"/>
    <col min="2" max="2" width="12.44140625" style="10" customWidth="1"/>
    <col min="3" max="3" width="11.6640625" style="10" customWidth="1"/>
    <col min="4" max="4" width="16.5546875" style="10" customWidth="1"/>
    <col min="5" max="5" width="2.88671875" style="10" customWidth="1"/>
    <col min="6" max="6" width="11.33203125" style="10" customWidth="1"/>
    <col min="7" max="7" width="8.44140625" style="10" customWidth="1"/>
    <col min="8" max="10" width="9" style="10" customWidth="1"/>
    <col min="11" max="11" width="3.109375" style="10" customWidth="1"/>
    <col min="12" max="12" width="12.6640625" style="10" customWidth="1"/>
    <col min="13" max="13" width="10.88671875" style="10" customWidth="1"/>
    <col min="14" max="14" width="11.44140625" style="10"/>
    <col min="15" max="15" width="7.5546875" style="10" customWidth="1"/>
    <col min="16" max="16" width="7" style="10" customWidth="1"/>
    <col min="17" max="17" width="7.109375" style="10" customWidth="1"/>
    <col min="18" max="16384" width="11.44140625" style="10"/>
  </cols>
  <sheetData>
    <row r="1" spans="1:17" ht="14.4" x14ac:dyDescent="0.25">
      <c r="A1" s="110" t="s">
        <v>183</v>
      </c>
      <c r="C1" s="169" t="s">
        <v>184</v>
      </c>
    </row>
    <row r="2" spans="1:17" s="24" customFormat="1" ht="15.6" x14ac:dyDescent="0.3">
      <c r="B2" s="89" t="s">
        <v>375</v>
      </c>
      <c r="C2" s="89"/>
      <c r="D2" s="89"/>
      <c r="E2" s="89"/>
      <c r="F2" s="89"/>
      <c r="G2" s="89"/>
      <c r="H2" s="89"/>
      <c r="I2" s="89"/>
      <c r="J2" s="89"/>
      <c r="K2" s="89"/>
      <c r="L2" s="89"/>
      <c r="M2" s="89"/>
      <c r="N2" s="89"/>
      <c r="O2" s="89"/>
      <c r="P2" s="89"/>
      <c r="Q2" s="89"/>
    </row>
    <row r="3" spans="1:17" s="24" customFormat="1" ht="15.6" x14ac:dyDescent="0.3">
      <c r="B3" s="8" t="s">
        <v>180</v>
      </c>
      <c r="C3" s="87"/>
      <c r="D3" s="87"/>
      <c r="E3" s="89"/>
      <c r="F3" s="89"/>
      <c r="G3" s="89"/>
      <c r="H3" s="89"/>
      <c r="I3" s="89"/>
      <c r="J3" s="89"/>
      <c r="K3" s="89"/>
      <c r="L3" s="89"/>
      <c r="M3" s="89"/>
      <c r="N3" s="89"/>
      <c r="O3" s="89"/>
      <c r="P3" s="89"/>
      <c r="Q3" s="89"/>
    </row>
    <row r="4" spans="1:17" s="24" customFormat="1" ht="15.6" x14ac:dyDescent="0.3">
      <c r="B4" s="8" t="s">
        <v>164</v>
      </c>
      <c r="C4" s="87"/>
      <c r="D4" s="87"/>
      <c r="E4" s="89"/>
      <c r="F4" s="89"/>
      <c r="G4" s="89"/>
      <c r="H4" s="89"/>
      <c r="I4" s="89"/>
      <c r="J4" s="89"/>
      <c r="K4" s="89"/>
      <c r="L4" s="89"/>
      <c r="M4" s="89"/>
      <c r="N4" s="89"/>
      <c r="O4" s="89"/>
      <c r="P4" s="89"/>
      <c r="Q4" s="89"/>
    </row>
    <row r="5" spans="1:17" s="24" customFormat="1" ht="15.6" x14ac:dyDescent="0.3">
      <c r="B5" s="8" t="s">
        <v>185</v>
      </c>
      <c r="C5" s="87"/>
      <c r="D5" s="87"/>
      <c r="E5" s="89"/>
      <c r="F5" s="89"/>
      <c r="G5" s="89"/>
      <c r="H5" s="89"/>
      <c r="I5" s="89"/>
      <c r="J5" s="89"/>
      <c r="K5" s="89"/>
      <c r="L5" s="89"/>
      <c r="M5" s="89"/>
      <c r="N5" s="89"/>
      <c r="O5" s="89"/>
      <c r="P5" s="89"/>
      <c r="Q5" s="111"/>
    </row>
    <row r="6" spans="1:17" s="24" customFormat="1" ht="15.6" x14ac:dyDescent="0.3">
      <c r="B6" s="8" t="s">
        <v>1255</v>
      </c>
      <c r="C6" s="87"/>
      <c r="D6" s="87"/>
      <c r="E6" s="89"/>
      <c r="F6" s="89"/>
      <c r="G6" s="89"/>
      <c r="H6" s="89"/>
      <c r="I6" s="89"/>
      <c r="J6" s="89"/>
      <c r="K6" s="89"/>
      <c r="L6" s="89"/>
      <c r="M6" s="89"/>
      <c r="N6" s="89"/>
      <c r="O6" s="89"/>
      <c r="P6" s="89"/>
      <c r="Q6" s="89"/>
    </row>
    <row r="7" spans="1:17" s="24" customFormat="1" ht="15.6" x14ac:dyDescent="0.3">
      <c r="B7" s="8" t="s">
        <v>1256</v>
      </c>
      <c r="C7" s="87"/>
      <c r="D7" s="87"/>
      <c r="E7" s="89"/>
      <c r="F7" s="89"/>
      <c r="G7" s="89"/>
      <c r="H7" s="89"/>
      <c r="I7" s="89"/>
      <c r="J7" s="89"/>
      <c r="K7" s="89"/>
      <c r="L7" s="89"/>
      <c r="M7" s="89"/>
      <c r="N7" s="89"/>
      <c r="O7" s="89"/>
      <c r="P7" s="89"/>
      <c r="Q7" s="89"/>
    </row>
    <row r="8" spans="1:17" s="24" customFormat="1" ht="15.6" x14ac:dyDescent="0.3">
      <c r="B8" s="89"/>
      <c r="C8" s="89"/>
      <c r="D8" s="89"/>
      <c r="E8" s="89"/>
      <c r="F8" s="89"/>
      <c r="G8" s="89"/>
      <c r="H8" s="89"/>
      <c r="I8" s="89"/>
      <c r="J8" s="89"/>
      <c r="K8" s="89"/>
      <c r="L8" s="89"/>
      <c r="M8" s="89"/>
      <c r="N8" s="89"/>
      <c r="O8" s="89"/>
      <c r="P8" s="89"/>
      <c r="Q8" s="89"/>
    </row>
    <row r="9" spans="1:17" s="8" customFormat="1" ht="18" customHeight="1" x14ac:dyDescent="0.3">
      <c r="B9" s="112" t="s">
        <v>1319</v>
      </c>
      <c r="C9" s="112"/>
      <c r="D9" s="112"/>
      <c r="E9" s="89"/>
      <c r="F9" s="112" t="s">
        <v>1320</v>
      </c>
      <c r="G9" s="112"/>
      <c r="H9" s="112"/>
      <c r="I9" s="112"/>
      <c r="J9" s="112"/>
      <c r="K9" s="89"/>
      <c r="L9" s="112" t="s">
        <v>1321</v>
      </c>
      <c r="M9" s="112"/>
      <c r="N9" s="112"/>
      <c r="O9" s="112"/>
      <c r="P9" s="112"/>
      <c r="Q9" s="112"/>
    </row>
    <row r="10" spans="1:17" s="24" customFormat="1" ht="75.75" customHeight="1" x14ac:dyDescent="0.3">
      <c r="B10" s="858" t="s">
        <v>531</v>
      </c>
      <c r="C10" s="858"/>
      <c r="D10" s="858"/>
      <c r="E10" s="90"/>
      <c r="F10" s="858" t="s">
        <v>532</v>
      </c>
      <c r="G10" s="858"/>
      <c r="H10" s="858"/>
      <c r="I10" s="858"/>
      <c r="J10" s="858"/>
      <c r="K10" s="90"/>
      <c r="L10" s="858" t="s">
        <v>533</v>
      </c>
      <c r="M10" s="858"/>
      <c r="N10" s="858"/>
      <c r="O10" s="858"/>
      <c r="P10" s="858"/>
      <c r="Q10" s="858"/>
    </row>
    <row r="11" spans="1:17" s="24" customFormat="1" ht="9.75" customHeight="1" x14ac:dyDescent="0.3">
      <c r="B11" s="245"/>
      <c r="C11" s="245"/>
      <c r="D11" s="245"/>
      <c r="E11" s="90"/>
      <c r="F11" s="245"/>
      <c r="G11" s="245"/>
      <c r="H11" s="245"/>
      <c r="I11" s="245"/>
      <c r="J11" s="245"/>
      <c r="K11" s="90"/>
      <c r="L11" s="245"/>
      <c r="M11" s="245"/>
      <c r="N11" s="245"/>
      <c r="O11" s="245"/>
      <c r="P11" s="245"/>
      <c r="Q11" s="245"/>
    </row>
    <row r="12" spans="1:17" s="12" customFormat="1" ht="26.4" x14ac:dyDescent="0.3">
      <c r="B12" s="253" t="s">
        <v>186</v>
      </c>
      <c r="C12" s="254" t="s">
        <v>35</v>
      </c>
      <c r="D12" s="254" t="s">
        <v>187</v>
      </c>
      <c r="E12" s="113"/>
      <c r="F12" s="253" t="s">
        <v>186</v>
      </c>
      <c r="G12" s="38" t="s">
        <v>188</v>
      </c>
      <c r="H12" s="38" t="s">
        <v>189</v>
      </c>
      <c r="I12" s="38" t="s">
        <v>190</v>
      </c>
      <c r="J12" s="38" t="s">
        <v>73</v>
      </c>
      <c r="K12" s="113"/>
      <c r="L12" s="253" t="s">
        <v>186</v>
      </c>
      <c r="M12" s="241" t="s">
        <v>191</v>
      </c>
      <c r="N12" s="241" t="s">
        <v>192</v>
      </c>
      <c r="O12" s="241" t="s">
        <v>193</v>
      </c>
      <c r="P12" s="241" t="s">
        <v>194</v>
      </c>
      <c r="Q12" s="241" t="s">
        <v>66</v>
      </c>
    </row>
    <row r="13" spans="1:17" s="23" customFormat="1" x14ac:dyDescent="0.25">
      <c r="B13" s="41" t="s">
        <v>31</v>
      </c>
      <c r="C13" s="373">
        <v>2804</v>
      </c>
      <c r="D13" s="373">
        <v>7226766</v>
      </c>
      <c r="E13" s="31"/>
      <c r="F13" s="41" t="s">
        <v>31</v>
      </c>
      <c r="G13" s="373">
        <v>2454</v>
      </c>
      <c r="H13" s="373">
        <v>166</v>
      </c>
      <c r="I13" s="373">
        <v>43</v>
      </c>
      <c r="J13" s="373">
        <v>141</v>
      </c>
      <c r="K13" s="31"/>
      <c r="L13" s="41" t="s">
        <v>31</v>
      </c>
      <c r="M13" s="373">
        <v>1830</v>
      </c>
      <c r="N13" s="373">
        <v>612</v>
      </c>
      <c r="O13" s="373">
        <v>141</v>
      </c>
      <c r="P13" s="373">
        <v>129</v>
      </c>
      <c r="Q13" s="373">
        <v>92</v>
      </c>
    </row>
    <row r="14" spans="1:17" s="23" customFormat="1" x14ac:dyDescent="0.25">
      <c r="B14" s="40"/>
      <c r="C14" s="374"/>
      <c r="D14" s="374"/>
      <c r="E14" s="32"/>
      <c r="F14" s="40"/>
      <c r="G14" s="374"/>
      <c r="H14" s="374"/>
      <c r="I14" s="374"/>
      <c r="J14" s="374"/>
      <c r="K14" s="32"/>
      <c r="L14" s="40"/>
      <c r="M14" s="374"/>
      <c r="N14" s="374"/>
      <c r="O14" s="374"/>
      <c r="P14" s="374"/>
      <c r="Q14" s="374"/>
    </row>
    <row r="15" spans="1:17" s="13" customFormat="1" x14ac:dyDescent="0.25">
      <c r="B15" s="40" t="s">
        <v>195</v>
      </c>
      <c r="C15" s="374">
        <v>704</v>
      </c>
      <c r="D15" s="374">
        <v>149105</v>
      </c>
      <c r="E15" s="32"/>
      <c r="F15" s="40" t="s">
        <v>195</v>
      </c>
      <c r="G15" s="374">
        <v>583</v>
      </c>
      <c r="H15" s="374">
        <v>93</v>
      </c>
      <c r="I15" s="374" t="s">
        <v>29</v>
      </c>
      <c r="J15" s="374">
        <v>28</v>
      </c>
      <c r="K15" s="32"/>
      <c r="L15" s="40" t="s">
        <v>195</v>
      </c>
      <c r="M15" s="374">
        <v>416</v>
      </c>
      <c r="N15" s="374">
        <v>207</v>
      </c>
      <c r="O15" s="374">
        <v>31</v>
      </c>
      <c r="P15" s="374">
        <v>26</v>
      </c>
      <c r="Q15" s="374">
        <v>24</v>
      </c>
    </row>
    <row r="16" spans="1:17" s="13" customFormat="1" x14ac:dyDescent="0.25">
      <c r="B16" s="40" t="s">
        <v>196</v>
      </c>
      <c r="C16" s="374">
        <v>614</v>
      </c>
      <c r="D16" s="374">
        <v>598661</v>
      </c>
      <c r="E16" s="32"/>
      <c r="F16" s="40" t="s">
        <v>196</v>
      </c>
      <c r="G16" s="374">
        <v>536</v>
      </c>
      <c r="H16" s="374">
        <v>21</v>
      </c>
      <c r="I16" s="374">
        <v>4</v>
      </c>
      <c r="J16" s="374">
        <v>53</v>
      </c>
      <c r="K16" s="32"/>
      <c r="L16" s="40" t="s">
        <v>196</v>
      </c>
      <c r="M16" s="374">
        <v>343</v>
      </c>
      <c r="N16" s="374">
        <v>145</v>
      </c>
      <c r="O16" s="374">
        <v>40</v>
      </c>
      <c r="P16" s="374">
        <v>60</v>
      </c>
      <c r="Q16" s="374">
        <v>26</v>
      </c>
    </row>
    <row r="17" spans="2:17" s="13" customFormat="1" x14ac:dyDescent="0.25">
      <c r="B17" s="40" t="s">
        <v>197</v>
      </c>
      <c r="C17" s="374">
        <v>300</v>
      </c>
      <c r="D17" s="374">
        <v>60407</v>
      </c>
      <c r="E17" s="32"/>
      <c r="F17" s="40" t="s">
        <v>197</v>
      </c>
      <c r="G17" s="374">
        <v>250</v>
      </c>
      <c r="H17" s="374">
        <v>37</v>
      </c>
      <c r="I17" s="374" t="s">
        <v>29</v>
      </c>
      <c r="J17" s="374">
        <v>13</v>
      </c>
      <c r="K17" s="32"/>
      <c r="L17" s="40" t="s">
        <v>197</v>
      </c>
      <c r="M17" s="374">
        <v>226</v>
      </c>
      <c r="N17" s="374">
        <v>40</v>
      </c>
      <c r="O17" s="374">
        <v>12</v>
      </c>
      <c r="P17" s="374">
        <v>15</v>
      </c>
      <c r="Q17" s="374">
        <v>7</v>
      </c>
    </row>
    <row r="18" spans="2:17" s="13" customFormat="1" x14ac:dyDescent="0.25">
      <c r="B18" s="40" t="s">
        <v>198</v>
      </c>
      <c r="C18" s="374">
        <v>116</v>
      </c>
      <c r="D18" s="374">
        <v>26530</v>
      </c>
      <c r="E18" s="32"/>
      <c r="F18" s="40" t="s">
        <v>198</v>
      </c>
      <c r="G18" s="374">
        <v>98</v>
      </c>
      <c r="H18" s="374">
        <v>9</v>
      </c>
      <c r="I18" s="374" t="s">
        <v>29</v>
      </c>
      <c r="J18" s="374">
        <v>9</v>
      </c>
      <c r="K18" s="32"/>
      <c r="L18" s="40" t="s">
        <v>198</v>
      </c>
      <c r="M18" s="374">
        <v>71</v>
      </c>
      <c r="N18" s="374">
        <v>30</v>
      </c>
      <c r="O18" s="374">
        <v>8</v>
      </c>
      <c r="P18" s="374">
        <v>2</v>
      </c>
      <c r="Q18" s="374">
        <v>5</v>
      </c>
    </row>
    <row r="19" spans="2:17" s="13" customFormat="1" x14ac:dyDescent="0.25">
      <c r="B19" s="40" t="s">
        <v>199</v>
      </c>
      <c r="C19" s="374">
        <v>164</v>
      </c>
      <c r="D19" s="374">
        <v>2331633</v>
      </c>
      <c r="E19" s="32"/>
      <c r="F19" s="40" t="s">
        <v>199</v>
      </c>
      <c r="G19" s="374">
        <v>132</v>
      </c>
      <c r="H19" s="374" t="s">
        <v>29</v>
      </c>
      <c r="I19" s="374">
        <v>18</v>
      </c>
      <c r="J19" s="374">
        <v>14</v>
      </c>
      <c r="K19" s="32"/>
      <c r="L19" s="40" t="s">
        <v>199</v>
      </c>
      <c r="M19" s="374">
        <v>110</v>
      </c>
      <c r="N19" s="374">
        <v>33</v>
      </c>
      <c r="O19" s="374">
        <v>12</v>
      </c>
      <c r="P19" s="374">
        <v>2</v>
      </c>
      <c r="Q19" s="374">
        <v>7</v>
      </c>
    </row>
    <row r="20" spans="2:17" s="13" customFormat="1" x14ac:dyDescent="0.25">
      <c r="B20" s="40" t="s">
        <v>200</v>
      </c>
      <c r="C20" s="374">
        <v>502</v>
      </c>
      <c r="D20" s="374">
        <v>3924906</v>
      </c>
      <c r="E20" s="32"/>
      <c r="F20" s="40" t="s">
        <v>200</v>
      </c>
      <c r="G20" s="374">
        <v>459</v>
      </c>
      <c r="H20" s="374">
        <v>6</v>
      </c>
      <c r="I20" s="374">
        <v>21</v>
      </c>
      <c r="J20" s="374">
        <v>16</v>
      </c>
      <c r="K20" s="32"/>
      <c r="L20" s="40" t="s">
        <v>200</v>
      </c>
      <c r="M20" s="374">
        <v>359</v>
      </c>
      <c r="N20" s="374">
        <v>88</v>
      </c>
      <c r="O20" s="374">
        <v>30</v>
      </c>
      <c r="P20" s="374">
        <v>13</v>
      </c>
      <c r="Q20" s="374">
        <v>12</v>
      </c>
    </row>
    <row r="21" spans="2:17" s="13" customFormat="1" x14ac:dyDescent="0.25">
      <c r="B21" s="43" t="s">
        <v>201</v>
      </c>
      <c r="C21" s="375">
        <v>404</v>
      </c>
      <c r="D21" s="375">
        <v>135524</v>
      </c>
      <c r="E21" s="32"/>
      <c r="F21" s="43" t="s">
        <v>201</v>
      </c>
      <c r="G21" s="375">
        <v>396</v>
      </c>
      <c r="H21" s="375" t="s">
        <v>29</v>
      </c>
      <c r="I21" s="375" t="s">
        <v>29</v>
      </c>
      <c r="J21" s="375">
        <v>8</v>
      </c>
      <c r="K21" s="32"/>
      <c r="L21" s="43" t="s">
        <v>201</v>
      </c>
      <c r="M21" s="375">
        <v>305</v>
      </c>
      <c r="N21" s="375">
        <v>69</v>
      </c>
      <c r="O21" s="375">
        <v>8</v>
      </c>
      <c r="P21" s="375">
        <v>11</v>
      </c>
      <c r="Q21" s="375">
        <v>11</v>
      </c>
    </row>
    <row r="22" spans="2:17" s="13" customFormat="1" x14ac:dyDescent="0.25">
      <c r="B22" s="40"/>
      <c r="C22" s="3"/>
      <c r="D22" s="3"/>
      <c r="E22" s="32"/>
      <c r="F22" s="40"/>
      <c r="G22" s="3"/>
      <c r="H22" s="3"/>
      <c r="I22" s="3"/>
      <c r="J22" s="3"/>
      <c r="K22" s="32"/>
      <c r="L22" s="40"/>
      <c r="M22" s="3"/>
      <c r="N22" s="3"/>
      <c r="O22" s="3"/>
      <c r="P22" s="3"/>
      <c r="Q22" s="3"/>
    </row>
    <row r="23" spans="2:17" x14ac:dyDescent="0.25">
      <c r="B23" s="856" t="s">
        <v>1566</v>
      </c>
      <c r="C23" s="856"/>
      <c r="D23" s="856"/>
      <c r="E23" s="13"/>
      <c r="F23" s="857" t="s">
        <v>1566</v>
      </c>
      <c r="G23" s="857"/>
      <c r="H23" s="857"/>
      <c r="I23" s="857"/>
      <c r="J23" s="857"/>
      <c r="K23" s="13"/>
      <c r="L23" s="857" t="s">
        <v>1566</v>
      </c>
      <c r="M23" s="857"/>
      <c r="N23" s="857"/>
      <c r="O23" s="857"/>
      <c r="P23" s="857"/>
      <c r="Q23" s="857"/>
    </row>
    <row r="24" spans="2:17" ht="38.25" customHeight="1" x14ac:dyDescent="0.25">
      <c r="B24" s="856"/>
      <c r="C24" s="856"/>
      <c r="D24" s="856"/>
      <c r="E24" s="13"/>
      <c r="F24" s="857"/>
      <c r="G24" s="857"/>
      <c r="H24" s="857"/>
      <c r="I24" s="857"/>
      <c r="J24" s="857"/>
      <c r="K24" s="13"/>
      <c r="L24" s="857"/>
      <c r="M24" s="857"/>
      <c r="N24" s="857"/>
      <c r="O24" s="857"/>
      <c r="P24" s="857"/>
      <c r="Q24" s="857"/>
    </row>
  </sheetData>
  <sheetProtection algorithmName="SHA-512" hashValue="AqrGAEWTFMcbccbC6rlmfp/oQw5FfRyF5DUc6Zb+5Qc3TvS/lj3+rYHXt+7VMKUuQ8mNtuLsFoTBJQ1cJHC+pQ==" saltValue="Aqso2m/1FCw3GhQOCV/1Sg==" spinCount="100000" sheet="1" objects="1" scenarios="1"/>
  <mergeCells count="6">
    <mergeCell ref="B23:D24"/>
    <mergeCell ref="F23:J24"/>
    <mergeCell ref="L23:Q24"/>
    <mergeCell ref="B10:D10"/>
    <mergeCell ref="F10:J10"/>
    <mergeCell ref="L10:Q10"/>
  </mergeCells>
  <hyperlinks>
    <hyperlink ref="C1" location="M2.5.2.b.1!A1" display="Ver Metadato"/>
    <hyperlink ref="A1" location="'C2'!A1" display="REGRESAR"/>
  </hyperlink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M49"/>
  <sheetViews>
    <sheetView showGridLines="0" zoomScale="80" zoomScaleNormal="80" workbookViewId="0"/>
  </sheetViews>
  <sheetFormatPr defaultColWidth="11.44140625" defaultRowHeight="15" x14ac:dyDescent="0.25"/>
  <cols>
    <col min="1" max="1" width="11.44140625" style="116"/>
    <col min="2" max="2" width="11.44140625" style="115"/>
    <col min="3" max="3" width="22.88671875" style="115" customWidth="1"/>
    <col min="4" max="4" width="14.44140625" style="115" customWidth="1"/>
    <col min="5" max="10" width="11.44140625" style="116"/>
    <col min="11" max="11" width="13.6640625" style="116" customWidth="1"/>
    <col min="12" max="12" width="11.44140625" style="116"/>
    <col min="13" max="13" width="33.33203125" style="116" customWidth="1"/>
    <col min="14" max="16384" width="11.44140625" style="116"/>
  </cols>
  <sheetData>
    <row r="1" spans="1:13" x14ac:dyDescent="0.25">
      <c r="A1" s="188" t="s">
        <v>183</v>
      </c>
    </row>
    <row r="2" spans="1:13" ht="15.6" x14ac:dyDescent="0.25">
      <c r="B2" s="828" t="s">
        <v>202</v>
      </c>
      <c r="C2" s="828"/>
      <c r="D2" s="828"/>
      <c r="E2" s="828"/>
      <c r="F2" s="828"/>
      <c r="G2" s="828"/>
      <c r="H2" s="828"/>
      <c r="I2" s="828"/>
      <c r="J2" s="828"/>
      <c r="K2" s="828"/>
      <c r="L2" s="828"/>
      <c r="M2" s="828"/>
    </row>
    <row r="3" spans="1:13" ht="15.6" thickBot="1" x14ac:dyDescent="0.3">
      <c r="B3" s="827"/>
      <c r="C3" s="827"/>
      <c r="D3" s="827"/>
      <c r="E3" s="827"/>
      <c r="F3" s="827"/>
      <c r="G3" s="827"/>
      <c r="H3" s="827"/>
      <c r="I3" s="827"/>
      <c r="J3" s="827"/>
      <c r="K3" s="827"/>
      <c r="L3" s="827"/>
      <c r="M3" s="827"/>
    </row>
    <row r="4" spans="1:13" ht="16.2" thickBot="1" x14ac:dyDescent="0.3">
      <c r="B4" s="847" t="s">
        <v>203</v>
      </c>
      <c r="C4" s="848"/>
      <c r="D4" s="848"/>
      <c r="E4" s="848"/>
      <c r="F4" s="848" t="s">
        <v>204</v>
      </c>
      <c r="G4" s="848"/>
      <c r="H4" s="848"/>
      <c r="I4" s="848"/>
      <c r="J4" s="848" t="s">
        <v>205</v>
      </c>
      <c r="K4" s="848"/>
      <c r="L4" s="848"/>
      <c r="M4" s="849"/>
    </row>
    <row r="5" spans="1:13" x14ac:dyDescent="0.25">
      <c r="B5" s="845" t="s">
        <v>206</v>
      </c>
      <c r="C5" s="845"/>
      <c r="D5" s="845"/>
      <c r="E5" s="845"/>
      <c r="F5" s="845"/>
      <c r="G5" s="845"/>
      <c r="H5" s="845"/>
      <c r="I5" s="845"/>
      <c r="J5" s="845"/>
      <c r="K5" s="117"/>
      <c r="L5" s="117"/>
      <c r="M5" s="117"/>
    </row>
    <row r="6" spans="1:13" ht="15.6" x14ac:dyDescent="0.25">
      <c r="B6" s="828" t="s">
        <v>207</v>
      </c>
      <c r="C6" s="828"/>
      <c r="D6" s="828"/>
      <c r="E6" s="828"/>
      <c r="F6" s="828"/>
      <c r="G6" s="828"/>
      <c r="H6" s="828"/>
      <c r="I6" s="828"/>
      <c r="J6" s="828"/>
      <c r="K6" s="828"/>
      <c r="L6" s="828"/>
      <c r="M6" s="828"/>
    </row>
    <row r="7" spans="1:13" ht="15.6" thickBot="1" x14ac:dyDescent="0.3">
      <c r="B7" s="827"/>
      <c r="C7" s="827"/>
      <c r="D7" s="827"/>
      <c r="E7" s="827"/>
      <c r="F7" s="827"/>
      <c r="G7" s="827"/>
      <c r="H7" s="827"/>
      <c r="I7" s="827"/>
      <c r="J7" s="827"/>
      <c r="K7" s="117"/>
      <c r="L7" s="117"/>
      <c r="M7" s="117"/>
    </row>
    <row r="8" spans="1:13" x14ac:dyDescent="0.25">
      <c r="B8" s="829" t="s">
        <v>208</v>
      </c>
      <c r="C8" s="830"/>
      <c r="D8" s="830"/>
      <c r="E8" s="830" t="s">
        <v>1237</v>
      </c>
      <c r="F8" s="830"/>
      <c r="G8" s="830"/>
      <c r="H8" s="830" t="s">
        <v>209</v>
      </c>
      <c r="I8" s="830"/>
      <c r="J8" s="830"/>
      <c r="K8" s="830"/>
      <c r="L8" s="830"/>
      <c r="M8" s="846"/>
    </row>
    <row r="9" spans="1:13" ht="38.25" customHeight="1" x14ac:dyDescent="0.25">
      <c r="B9" s="820" t="s">
        <v>210</v>
      </c>
      <c r="C9" s="796"/>
      <c r="D9" s="797"/>
      <c r="E9" s="841" t="s">
        <v>619</v>
      </c>
      <c r="F9" s="842"/>
      <c r="G9" s="842"/>
      <c r="H9" s="842"/>
      <c r="I9" s="842"/>
      <c r="J9" s="842"/>
      <c r="K9" s="842"/>
      <c r="L9" s="842"/>
      <c r="M9" s="843"/>
    </row>
    <row r="10" spans="1:13" x14ac:dyDescent="0.25">
      <c r="B10" s="820" t="s">
        <v>211</v>
      </c>
      <c r="C10" s="796"/>
      <c r="D10" s="797"/>
      <c r="E10" s="795" t="s">
        <v>33</v>
      </c>
      <c r="F10" s="796"/>
      <c r="G10" s="796"/>
      <c r="H10" s="796"/>
      <c r="I10" s="796"/>
      <c r="J10" s="796"/>
      <c r="K10" s="796"/>
      <c r="L10" s="796"/>
      <c r="M10" s="844"/>
    </row>
    <row r="11" spans="1:13" x14ac:dyDescent="0.25">
      <c r="B11" s="804" t="s">
        <v>1311</v>
      </c>
      <c r="C11" s="794"/>
      <c r="D11" s="794"/>
      <c r="E11" s="839" t="s">
        <v>180</v>
      </c>
      <c r="F11" s="818" t="s">
        <v>180</v>
      </c>
      <c r="G11" s="818" t="s">
        <v>180</v>
      </c>
      <c r="H11" s="818" t="s">
        <v>180</v>
      </c>
      <c r="I11" s="818" t="s">
        <v>180</v>
      </c>
      <c r="J11" s="818" t="s">
        <v>180</v>
      </c>
      <c r="K11" s="818" t="s">
        <v>180</v>
      </c>
      <c r="L11" s="818" t="s">
        <v>180</v>
      </c>
      <c r="M11" s="859" t="s">
        <v>180</v>
      </c>
    </row>
    <row r="12" spans="1:13" x14ac:dyDescent="0.25">
      <c r="B12" s="804" t="s">
        <v>1312</v>
      </c>
      <c r="C12" s="794"/>
      <c r="D12" s="794"/>
      <c r="E12" s="839" t="s">
        <v>164</v>
      </c>
      <c r="F12" s="818" t="s">
        <v>164</v>
      </c>
      <c r="G12" s="818" t="s">
        <v>164</v>
      </c>
      <c r="H12" s="818" t="s">
        <v>164</v>
      </c>
      <c r="I12" s="818" t="s">
        <v>164</v>
      </c>
      <c r="J12" s="818" t="s">
        <v>164</v>
      </c>
      <c r="K12" s="818" t="s">
        <v>164</v>
      </c>
      <c r="L12" s="818" t="s">
        <v>164</v>
      </c>
      <c r="M12" s="859" t="s">
        <v>164</v>
      </c>
    </row>
    <row r="13" spans="1:13" x14ac:dyDescent="0.25">
      <c r="B13" s="804" t="s">
        <v>1313</v>
      </c>
      <c r="C13" s="794"/>
      <c r="D13" s="794"/>
      <c r="E13" s="821" t="s">
        <v>185</v>
      </c>
      <c r="F13" s="822" t="s">
        <v>185</v>
      </c>
      <c r="G13" s="822" t="s">
        <v>185</v>
      </c>
      <c r="H13" s="822" t="s">
        <v>185</v>
      </c>
      <c r="I13" s="822" t="s">
        <v>185</v>
      </c>
      <c r="J13" s="822" t="s">
        <v>185</v>
      </c>
      <c r="K13" s="822" t="s">
        <v>185</v>
      </c>
      <c r="L13" s="822" t="s">
        <v>185</v>
      </c>
      <c r="M13" s="823" t="s">
        <v>185</v>
      </c>
    </row>
    <row r="14" spans="1:13" x14ac:dyDescent="0.25">
      <c r="B14" s="804" t="s">
        <v>215</v>
      </c>
      <c r="C14" s="794"/>
      <c r="D14" s="794"/>
      <c r="E14" s="824"/>
      <c r="F14" s="825"/>
      <c r="G14" s="825"/>
      <c r="H14" s="825"/>
      <c r="I14" s="825"/>
      <c r="J14" s="825"/>
      <c r="K14" s="825"/>
      <c r="L14" s="825"/>
      <c r="M14" s="826"/>
    </row>
    <row r="15" spans="1:13" x14ac:dyDescent="0.25">
      <c r="B15" s="804" t="s">
        <v>216</v>
      </c>
      <c r="C15" s="794"/>
      <c r="D15" s="794"/>
      <c r="E15" s="814" t="s">
        <v>217</v>
      </c>
      <c r="F15" s="815"/>
      <c r="G15" s="815"/>
      <c r="H15" s="815"/>
      <c r="I15" s="815"/>
      <c r="J15" s="815"/>
      <c r="K15" s="815"/>
      <c r="L15" s="815"/>
      <c r="M15" s="816"/>
    </row>
    <row r="16" spans="1:13" x14ac:dyDescent="0.25">
      <c r="B16" s="804" t="s">
        <v>218</v>
      </c>
      <c r="C16" s="794"/>
      <c r="D16" s="794"/>
      <c r="E16" s="839" t="s">
        <v>219</v>
      </c>
      <c r="F16" s="818"/>
      <c r="G16" s="819"/>
      <c r="H16" s="821" t="s">
        <v>220</v>
      </c>
      <c r="I16" s="822"/>
      <c r="J16" s="822"/>
      <c r="K16" s="822"/>
      <c r="L16" s="822"/>
      <c r="M16" s="823"/>
    </row>
    <row r="17" spans="2:13" ht="15" customHeight="1" x14ac:dyDescent="0.25">
      <c r="B17" s="804" t="s">
        <v>221</v>
      </c>
      <c r="C17" s="794"/>
      <c r="D17" s="794"/>
      <c r="E17" s="821" t="s">
        <v>222</v>
      </c>
      <c r="F17" s="822"/>
      <c r="G17" s="822"/>
      <c r="H17" s="822"/>
      <c r="I17" s="822"/>
      <c r="J17" s="822"/>
      <c r="K17" s="822"/>
      <c r="L17" s="822"/>
      <c r="M17" s="823"/>
    </row>
    <row r="18" spans="2:13" ht="15" customHeight="1" x14ac:dyDescent="0.25">
      <c r="B18" s="820" t="s">
        <v>223</v>
      </c>
      <c r="C18" s="796"/>
      <c r="D18" s="797"/>
      <c r="E18" s="821" t="s">
        <v>224</v>
      </c>
      <c r="F18" s="822"/>
      <c r="G18" s="822"/>
      <c r="H18" s="822"/>
      <c r="I18" s="822"/>
      <c r="J18" s="822"/>
      <c r="K18" s="822"/>
      <c r="L18" s="822"/>
      <c r="M18" s="823"/>
    </row>
    <row r="19" spans="2:13" ht="16.2" thickBot="1" x14ac:dyDescent="0.3">
      <c r="B19" s="834" t="s">
        <v>225</v>
      </c>
      <c r="C19" s="835"/>
      <c r="D19" s="836"/>
      <c r="E19" s="860" t="s">
        <v>226</v>
      </c>
      <c r="F19" s="860"/>
      <c r="G19" s="837" t="s">
        <v>227</v>
      </c>
      <c r="H19" s="837"/>
      <c r="I19" s="837" t="s">
        <v>228</v>
      </c>
      <c r="J19" s="837"/>
      <c r="K19" s="837"/>
      <c r="L19" s="837"/>
      <c r="M19" s="838"/>
    </row>
    <row r="20" spans="2:13" x14ac:dyDescent="0.25">
      <c r="B20" s="827"/>
      <c r="C20" s="827"/>
      <c r="D20" s="827"/>
      <c r="E20" s="827"/>
      <c r="F20" s="827"/>
      <c r="G20" s="827"/>
      <c r="H20" s="827"/>
      <c r="I20" s="827"/>
      <c r="J20" s="827"/>
      <c r="K20" s="827"/>
      <c r="L20" s="827"/>
      <c r="M20" s="827"/>
    </row>
    <row r="21" spans="2:13" ht="15.6" x14ac:dyDescent="0.25">
      <c r="B21" s="828" t="s">
        <v>229</v>
      </c>
      <c r="C21" s="828"/>
      <c r="D21" s="828"/>
      <c r="E21" s="828"/>
      <c r="F21" s="828"/>
      <c r="G21" s="828"/>
      <c r="H21" s="828"/>
      <c r="I21" s="828"/>
      <c r="J21" s="828"/>
      <c r="K21" s="828"/>
      <c r="L21" s="828"/>
      <c r="M21" s="828"/>
    </row>
    <row r="22" spans="2:13" ht="15.6" thickBot="1" x14ac:dyDescent="0.3">
      <c r="B22" s="827"/>
      <c r="C22" s="827"/>
      <c r="D22" s="827"/>
      <c r="E22" s="827"/>
      <c r="F22" s="827"/>
      <c r="G22" s="827"/>
      <c r="H22" s="827"/>
      <c r="I22" s="827"/>
      <c r="J22" s="827"/>
      <c r="K22" s="827"/>
      <c r="L22" s="827"/>
      <c r="M22" s="827"/>
    </row>
    <row r="23" spans="2:13" ht="66" customHeight="1" thickBot="1" x14ac:dyDescent="0.3">
      <c r="B23" s="829" t="s">
        <v>230</v>
      </c>
      <c r="C23" s="830"/>
      <c r="D23" s="830"/>
      <c r="E23" s="831" t="s">
        <v>1571</v>
      </c>
      <c r="F23" s="832"/>
      <c r="G23" s="832"/>
      <c r="H23" s="832"/>
      <c r="I23" s="832"/>
      <c r="J23" s="832"/>
      <c r="K23" s="832"/>
      <c r="L23" s="832"/>
      <c r="M23" s="833"/>
    </row>
    <row r="24" spans="2:13" ht="190.5" customHeight="1" x14ac:dyDescent="0.25">
      <c r="B24" s="820" t="s">
        <v>231</v>
      </c>
      <c r="C24" s="796"/>
      <c r="D24" s="797"/>
      <c r="E24" s="831" t="s">
        <v>1572</v>
      </c>
      <c r="F24" s="832"/>
      <c r="G24" s="832"/>
      <c r="H24" s="832"/>
      <c r="I24" s="832"/>
      <c r="J24" s="832"/>
      <c r="K24" s="832"/>
      <c r="L24" s="832"/>
      <c r="M24" s="833"/>
    </row>
    <row r="25" spans="2:13" ht="15" customHeight="1" x14ac:dyDescent="0.25">
      <c r="B25" s="804" t="s">
        <v>232</v>
      </c>
      <c r="C25" s="794"/>
      <c r="D25" s="794"/>
      <c r="E25" s="824"/>
      <c r="F25" s="825"/>
      <c r="G25" s="825"/>
      <c r="H25" s="825"/>
      <c r="I25" s="825"/>
      <c r="J25" s="825"/>
      <c r="K25" s="825"/>
      <c r="L25" s="825"/>
      <c r="M25" s="826"/>
    </row>
    <row r="26" spans="2:13" x14ac:dyDescent="0.25">
      <c r="B26" s="804" t="s">
        <v>233</v>
      </c>
      <c r="C26" s="794"/>
      <c r="D26" s="794"/>
      <c r="E26" s="850"/>
      <c r="F26" s="851"/>
      <c r="G26" s="851"/>
      <c r="H26" s="851"/>
      <c r="I26" s="851"/>
      <c r="J26" s="851"/>
      <c r="K26" s="851"/>
      <c r="L26" s="851"/>
      <c r="M26" s="852"/>
    </row>
    <row r="27" spans="2:13" x14ac:dyDescent="0.25">
      <c r="B27" s="804" t="s">
        <v>234</v>
      </c>
      <c r="C27" s="794"/>
      <c r="D27" s="794"/>
      <c r="E27" s="814"/>
      <c r="F27" s="815"/>
      <c r="G27" s="815"/>
      <c r="H27" s="815"/>
      <c r="I27" s="815"/>
      <c r="J27" s="815"/>
      <c r="K27" s="815"/>
      <c r="L27" s="815"/>
      <c r="M27" s="816"/>
    </row>
    <row r="28" spans="2:13" x14ac:dyDescent="0.25">
      <c r="B28" s="804" t="s">
        <v>235</v>
      </c>
      <c r="C28" s="794"/>
      <c r="D28" s="794"/>
      <c r="E28" s="814" t="s">
        <v>1275</v>
      </c>
      <c r="F28" s="815"/>
      <c r="G28" s="815"/>
      <c r="H28" s="815"/>
      <c r="I28" s="815"/>
      <c r="J28" s="815"/>
      <c r="K28" s="815"/>
      <c r="L28" s="815"/>
      <c r="M28" s="816"/>
    </row>
    <row r="29" spans="2:13" ht="15.6" x14ac:dyDescent="0.25">
      <c r="B29" s="817" t="s">
        <v>236</v>
      </c>
      <c r="C29" s="818"/>
      <c r="D29" s="819"/>
      <c r="E29" s="118"/>
      <c r="F29" s="794" t="s">
        <v>237</v>
      </c>
      <c r="G29" s="794"/>
      <c r="H29" s="118" t="s">
        <v>238</v>
      </c>
      <c r="I29" s="794" t="s">
        <v>239</v>
      </c>
      <c r="J29" s="794"/>
      <c r="K29" s="794" t="s">
        <v>240</v>
      </c>
      <c r="L29" s="794"/>
      <c r="M29" s="119" t="s">
        <v>241</v>
      </c>
    </row>
    <row r="30" spans="2:13" x14ac:dyDescent="0.25">
      <c r="B30" s="804" t="s">
        <v>242</v>
      </c>
      <c r="C30" s="794"/>
      <c r="D30" s="794"/>
      <c r="E30" s="805" t="s">
        <v>1567</v>
      </c>
      <c r="F30" s="805"/>
      <c r="G30" s="805"/>
      <c r="H30" s="805"/>
      <c r="I30" s="805"/>
      <c r="J30" s="805"/>
      <c r="K30" s="805"/>
      <c r="L30" s="805"/>
      <c r="M30" s="806"/>
    </row>
    <row r="31" spans="2:13" ht="15.6" x14ac:dyDescent="0.25">
      <c r="B31" s="804" t="s">
        <v>218</v>
      </c>
      <c r="C31" s="794"/>
      <c r="D31" s="794"/>
      <c r="E31" s="794" t="s">
        <v>244</v>
      </c>
      <c r="F31" s="794"/>
      <c r="G31" s="794"/>
      <c r="H31" s="794"/>
      <c r="I31" s="794"/>
      <c r="J31" s="861" t="s">
        <v>245</v>
      </c>
      <c r="K31" s="861"/>
      <c r="L31" s="861"/>
      <c r="M31" s="862"/>
    </row>
    <row r="32" spans="2:13" x14ac:dyDescent="0.25">
      <c r="B32" s="804" t="s">
        <v>246</v>
      </c>
      <c r="C32" s="794"/>
      <c r="D32" s="794"/>
      <c r="E32" s="805" t="s">
        <v>1568</v>
      </c>
      <c r="F32" s="805"/>
      <c r="G32" s="805"/>
      <c r="H32" s="805"/>
      <c r="I32" s="805"/>
      <c r="J32" s="805"/>
      <c r="K32" s="805"/>
      <c r="L32" s="805"/>
      <c r="M32" s="806"/>
    </row>
    <row r="33" spans="2:13" x14ac:dyDescent="0.25">
      <c r="B33" s="120" t="s">
        <v>248</v>
      </c>
      <c r="C33" s="118"/>
      <c r="D33" s="118"/>
      <c r="E33" s="794"/>
      <c r="F33" s="794"/>
      <c r="G33" s="794"/>
      <c r="H33" s="794"/>
      <c r="I33" s="794"/>
      <c r="J33" s="794"/>
      <c r="K33" s="794"/>
      <c r="L33" s="794"/>
      <c r="M33" s="807"/>
    </row>
    <row r="34" spans="2:13" x14ac:dyDescent="0.25">
      <c r="B34" s="808"/>
      <c r="C34" s="809"/>
      <c r="D34" s="809"/>
      <c r="E34" s="809"/>
      <c r="F34" s="809"/>
      <c r="G34" s="809"/>
      <c r="H34" s="809"/>
      <c r="I34" s="809"/>
      <c r="J34" s="809"/>
      <c r="K34" s="809"/>
      <c r="L34" s="809"/>
      <c r="M34" s="810"/>
    </row>
    <row r="35" spans="2:13" ht="15.6" x14ac:dyDescent="0.25">
      <c r="B35" s="811" t="s">
        <v>249</v>
      </c>
      <c r="C35" s="812"/>
      <c r="D35" s="812"/>
      <c r="E35" s="812"/>
      <c r="F35" s="812"/>
      <c r="G35" s="812"/>
      <c r="H35" s="812"/>
      <c r="I35" s="812"/>
      <c r="J35" s="812"/>
      <c r="K35" s="812"/>
      <c r="L35" s="812"/>
      <c r="M35" s="813"/>
    </row>
    <row r="36" spans="2:13" ht="15.6" thickBot="1" x14ac:dyDescent="0.3">
      <c r="B36" s="798"/>
      <c r="C36" s="799"/>
      <c r="D36" s="799"/>
      <c r="E36" s="799"/>
      <c r="F36" s="799"/>
      <c r="G36" s="799"/>
      <c r="H36" s="799"/>
      <c r="I36" s="799"/>
      <c r="J36" s="799"/>
      <c r="K36" s="799"/>
      <c r="L36" s="799"/>
      <c r="M36" s="800"/>
    </row>
    <row r="37" spans="2:13" x14ac:dyDescent="0.25">
      <c r="B37" s="801"/>
      <c r="C37" s="802"/>
      <c r="D37" s="802"/>
      <c r="E37" s="802"/>
      <c r="F37" s="802"/>
      <c r="G37" s="802"/>
      <c r="H37" s="802"/>
      <c r="I37" s="802"/>
      <c r="J37" s="802"/>
      <c r="K37" s="802"/>
      <c r="L37" s="802"/>
      <c r="M37" s="803"/>
    </row>
    <row r="38" spans="2:13" x14ac:dyDescent="0.25">
      <c r="B38" s="117"/>
      <c r="C38" s="117"/>
      <c r="D38" s="117"/>
      <c r="E38" s="117"/>
      <c r="F38" s="117"/>
      <c r="G38" s="117"/>
      <c r="H38" s="117"/>
      <c r="I38" s="117"/>
      <c r="J38" s="117"/>
      <c r="K38" s="117"/>
      <c r="L38" s="117"/>
      <c r="M38" s="117"/>
    </row>
    <row r="39" spans="2:13" x14ac:dyDescent="0.25">
      <c r="B39" s="117"/>
      <c r="C39" s="794" t="s">
        <v>250</v>
      </c>
      <c r="D39" s="794"/>
      <c r="E39" s="794"/>
      <c r="F39" s="794"/>
      <c r="G39" s="794"/>
      <c r="H39" s="794"/>
      <c r="I39" s="794"/>
      <c r="J39" s="794"/>
      <c r="K39" s="794"/>
      <c r="L39" s="794"/>
      <c r="M39" s="794"/>
    </row>
    <row r="40" spans="2:13" x14ac:dyDescent="0.25">
      <c r="B40" s="117"/>
      <c r="C40" s="118" t="s">
        <v>251</v>
      </c>
      <c r="D40" s="795" t="s">
        <v>252</v>
      </c>
      <c r="E40" s="796"/>
      <c r="F40" s="796"/>
      <c r="G40" s="796"/>
      <c r="H40" s="795" t="s">
        <v>253</v>
      </c>
      <c r="I40" s="796"/>
      <c r="J40" s="796"/>
      <c r="K40" s="796"/>
      <c r="L40" s="796"/>
      <c r="M40" s="797"/>
    </row>
    <row r="41" spans="2:13" x14ac:dyDescent="0.25">
      <c r="B41" s="117"/>
      <c r="C41" s="121">
        <v>42317</v>
      </c>
      <c r="D41" s="794" t="s">
        <v>254</v>
      </c>
      <c r="E41" s="794"/>
      <c r="F41" s="794"/>
      <c r="G41" s="794"/>
      <c r="H41" s="795" t="s">
        <v>255</v>
      </c>
      <c r="I41" s="796"/>
      <c r="J41" s="796"/>
      <c r="K41" s="796"/>
      <c r="L41" s="796"/>
      <c r="M41" s="797"/>
    </row>
    <row r="42" spans="2:13" x14ac:dyDescent="0.25">
      <c r="B42" s="117"/>
      <c r="C42" s="121">
        <v>42681</v>
      </c>
      <c r="D42" s="794" t="s">
        <v>1569</v>
      </c>
      <c r="E42" s="794"/>
      <c r="F42" s="794"/>
      <c r="G42" s="794"/>
      <c r="H42" s="794" t="s">
        <v>1570</v>
      </c>
      <c r="I42" s="794"/>
      <c r="J42" s="794"/>
      <c r="K42" s="794"/>
      <c r="L42" s="794"/>
      <c r="M42" s="794"/>
    </row>
    <row r="43" spans="2:13" x14ac:dyDescent="0.25">
      <c r="B43" s="117"/>
      <c r="C43" s="118"/>
      <c r="D43" s="794"/>
      <c r="E43" s="794"/>
      <c r="F43" s="794"/>
      <c r="G43" s="794"/>
      <c r="H43" s="794"/>
      <c r="I43" s="794"/>
      <c r="J43" s="794"/>
      <c r="K43" s="794"/>
      <c r="L43" s="794"/>
      <c r="M43" s="794"/>
    </row>
    <row r="44" spans="2:13" x14ac:dyDescent="0.25">
      <c r="B44" s="117"/>
      <c r="C44" s="118"/>
      <c r="D44" s="794"/>
      <c r="E44" s="794"/>
      <c r="F44" s="794"/>
      <c r="G44" s="794"/>
      <c r="H44" s="794"/>
      <c r="I44" s="794"/>
      <c r="J44" s="794"/>
      <c r="K44" s="794"/>
      <c r="L44" s="794"/>
      <c r="M44" s="794"/>
    </row>
    <row r="45" spans="2:13" x14ac:dyDescent="0.25">
      <c r="B45" s="117"/>
      <c r="C45" s="118"/>
      <c r="D45" s="794"/>
      <c r="E45" s="794"/>
      <c r="F45" s="794"/>
      <c r="G45" s="794"/>
      <c r="H45" s="794"/>
      <c r="I45" s="794"/>
      <c r="J45" s="794"/>
      <c r="K45" s="794"/>
      <c r="L45" s="794"/>
      <c r="M45" s="794"/>
    </row>
    <row r="46" spans="2:13" x14ac:dyDescent="0.25">
      <c r="B46" s="117"/>
      <c r="C46" s="118"/>
      <c r="D46" s="794"/>
      <c r="E46" s="794"/>
      <c r="F46" s="794"/>
      <c r="G46" s="794"/>
      <c r="H46" s="794"/>
      <c r="I46" s="794"/>
      <c r="J46" s="794"/>
      <c r="K46" s="794"/>
      <c r="L46" s="794"/>
      <c r="M46" s="794"/>
    </row>
    <row r="47" spans="2:13" x14ac:dyDescent="0.25">
      <c r="B47" s="117"/>
      <c r="C47" s="118"/>
      <c r="D47" s="794"/>
      <c r="E47" s="794"/>
      <c r="F47" s="794"/>
      <c r="G47" s="794"/>
      <c r="H47" s="794"/>
      <c r="I47" s="794"/>
      <c r="J47" s="794"/>
      <c r="K47" s="794"/>
      <c r="L47" s="794"/>
      <c r="M47" s="794"/>
    </row>
    <row r="48" spans="2:13" x14ac:dyDescent="0.25">
      <c r="B48" s="117"/>
      <c r="C48" s="118"/>
      <c r="D48" s="794"/>
      <c r="E48" s="794"/>
      <c r="F48" s="794"/>
      <c r="G48" s="794"/>
      <c r="H48" s="794"/>
      <c r="I48" s="794"/>
      <c r="J48" s="794"/>
      <c r="K48" s="794"/>
      <c r="L48" s="794"/>
      <c r="M48" s="794"/>
    </row>
    <row r="49" spans="3:13" x14ac:dyDescent="0.25">
      <c r="C49" s="122"/>
      <c r="D49" s="863"/>
      <c r="E49" s="863"/>
      <c r="F49" s="863"/>
      <c r="G49" s="863"/>
      <c r="H49" s="864"/>
      <c r="I49" s="864"/>
      <c r="J49" s="864"/>
      <c r="K49" s="864"/>
      <c r="L49" s="864"/>
      <c r="M49" s="864"/>
    </row>
  </sheetData>
  <sheetProtection algorithmName="SHA-512" hashValue="FHBurSaEI543dF4Pw2/S7ctIbKGsXFL2LtTk5Ums1g2y2l48nbR0QiRoLsnwbfGOiXc28L3XiZtCTJ9bAE9iwg==" saltValue="Ry6SFVnUtZOPnB1J6WwGzA==" spinCount="100000" sheet="1" objects="1" scenarios="1"/>
  <mergeCells count="88">
    <mergeCell ref="D47:G47"/>
    <mergeCell ref="H47:M47"/>
    <mergeCell ref="D48:G48"/>
    <mergeCell ref="H48:M48"/>
    <mergeCell ref="D49:G49"/>
    <mergeCell ref="H49:M49"/>
    <mergeCell ref="D44:G44"/>
    <mergeCell ref="H44:M44"/>
    <mergeCell ref="D45:G45"/>
    <mergeCell ref="H45:M45"/>
    <mergeCell ref="D46:G46"/>
    <mergeCell ref="H46:M46"/>
    <mergeCell ref="D41:G41"/>
    <mergeCell ref="H41:M41"/>
    <mergeCell ref="D42:G42"/>
    <mergeCell ref="H42:M42"/>
    <mergeCell ref="D43:G43"/>
    <mergeCell ref="H43:M43"/>
    <mergeCell ref="D40:G40"/>
    <mergeCell ref="H40:M40"/>
    <mergeCell ref="B31:D31"/>
    <mergeCell ref="E31:I31"/>
    <mergeCell ref="J31:M31"/>
    <mergeCell ref="B32:D32"/>
    <mergeCell ref="E32:M32"/>
    <mergeCell ref="E33:M33"/>
    <mergeCell ref="B34:M34"/>
    <mergeCell ref="B35:M35"/>
    <mergeCell ref="B36:M36"/>
    <mergeCell ref="B37:M37"/>
    <mergeCell ref="C39:M39"/>
    <mergeCell ref="B29:D29"/>
    <mergeCell ref="F29:G29"/>
    <mergeCell ref="I29:J29"/>
    <mergeCell ref="K29:L29"/>
    <mergeCell ref="B30:D30"/>
    <mergeCell ref="E30:M30"/>
    <mergeCell ref="B26:D26"/>
    <mergeCell ref="E26:M26"/>
    <mergeCell ref="B27:D27"/>
    <mergeCell ref="E27:M27"/>
    <mergeCell ref="B28:D28"/>
    <mergeCell ref="E28:M28"/>
    <mergeCell ref="B25:D25"/>
    <mergeCell ref="E25:M25"/>
    <mergeCell ref="B19:D19"/>
    <mergeCell ref="E19:F19"/>
    <mergeCell ref="G19:H19"/>
    <mergeCell ref="I19:M19"/>
    <mergeCell ref="B20:M20"/>
    <mergeCell ref="B21:M21"/>
    <mergeCell ref="B22:M22"/>
    <mergeCell ref="B23:D23"/>
    <mergeCell ref="E23:M23"/>
    <mergeCell ref="B24:D24"/>
    <mergeCell ref="E24:M24"/>
    <mergeCell ref="B18:D18"/>
    <mergeCell ref="E18:M18"/>
    <mergeCell ref="B13:D13"/>
    <mergeCell ref="E13:M13"/>
    <mergeCell ref="B14:D14"/>
    <mergeCell ref="E14:M14"/>
    <mergeCell ref="B15:D15"/>
    <mergeCell ref="E15:M15"/>
    <mergeCell ref="B16:D16"/>
    <mergeCell ref="E16:G16"/>
    <mergeCell ref="H16:M16"/>
    <mergeCell ref="B17:D17"/>
    <mergeCell ref="E17:M17"/>
    <mergeCell ref="B10:D10"/>
    <mergeCell ref="E10:M10"/>
    <mergeCell ref="B11:D11"/>
    <mergeCell ref="E11:M11"/>
    <mergeCell ref="B12:D12"/>
    <mergeCell ref="E12:M12"/>
    <mergeCell ref="B9:D9"/>
    <mergeCell ref="E9:M9"/>
    <mergeCell ref="B2:M2"/>
    <mergeCell ref="B3:M3"/>
    <mergeCell ref="B4:E4"/>
    <mergeCell ref="F4:I4"/>
    <mergeCell ref="J4:M4"/>
    <mergeCell ref="B5:J5"/>
    <mergeCell ref="B6:M6"/>
    <mergeCell ref="B7:J7"/>
    <mergeCell ref="B8:D8"/>
    <mergeCell ref="E8:G8"/>
    <mergeCell ref="H8:M8"/>
  </mergeCells>
  <hyperlinks>
    <hyperlink ref="A1" location="'2.5.2.b.1'!A1" display="REGRESAR"/>
  </hyperlinks>
  <printOptions verticalCentered="1"/>
  <pageMargins left="2.0866141732283467" right="0.70866141732283472" top="0.74803149606299213" bottom="0.74803149606299213" header="0.31496062992125984" footer="0.31496062992125984"/>
  <pageSetup paperSize="66" scale="4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S51"/>
  <sheetViews>
    <sheetView showGridLines="0" topLeftCell="A7" zoomScale="80" zoomScaleNormal="80" workbookViewId="0">
      <selection activeCell="G21" sqref="G21"/>
    </sheetView>
  </sheetViews>
  <sheetFormatPr defaultColWidth="11.44140625" defaultRowHeight="15" x14ac:dyDescent="0.25"/>
  <cols>
    <col min="1" max="1" width="9.88671875" style="2" customWidth="1"/>
    <col min="2" max="7" width="11.44140625" style="2"/>
    <col min="8" max="8" width="12.44140625" style="2" customWidth="1"/>
    <col min="9" max="16384" width="11.44140625" style="2"/>
  </cols>
  <sheetData>
    <row r="1" spans="1:17" x14ac:dyDescent="0.25">
      <c r="A1" s="157" t="s">
        <v>146</v>
      </c>
      <c r="B1" s="22"/>
      <c r="C1" s="22"/>
      <c r="D1" s="22"/>
      <c r="E1" s="22"/>
      <c r="F1" s="22"/>
      <c r="G1" s="22"/>
      <c r="H1" s="22"/>
      <c r="I1" s="22"/>
      <c r="J1" s="22"/>
      <c r="K1" s="22"/>
      <c r="L1" s="22"/>
      <c r="M1" s="22"/>
      <c r="N1" s="22"/>
      <c r="O1" s="22"/>
      <c r="P1" s="22"/>
    </row>
    <row r="2" spans="1:17" x14ac:dyDescent="0.25">
      <c r="A2" s="157"/>
      <c r="B2" s="733"/>
      <c r="C2" s="733"/>
      <c r="D2" s="733"/>
      <c r="E2" s="733"/>
      <c r="F2" s="733"/>
      <c r="G2" s="733"/>
      <c r="H2" s="733"/>
      <c r="I2" s="733"/>
      <c r="J2" s="733"/>
      <c r="K2" s="733"/>
      <c r="L2" s="733"/>
      <c r="M2" s="733"/>
      <c r="N2" s="733"/>
      <c r="O2" s="733"/>
      <c r="P2" s="733"/>
    </row>
    <row r="3" spans="1:17" x14ac:dyDescent="0.25">
      <c r="A3" s="157"/>
      <c r="B3" s="733"/>
      <c r="C3" s="733"/>
      <c r="D3" s="733"/>
      <c r="E3" s="733"/>
      <c r="F3" s="733"/>
      <c r="G3" s="733"/>
      <c r="H3" s="733"/>
      <c r="I3" s="733"/>
      <c r="J3" s="733"/>
      <c r="K3" s="733"/>
      <c r="L3" s="733"/>
      <c r="M3" s="733"/>
      <c r="N3" s="733"/>
      <c r="O3" s="733"/>
      <c r="P3" s="733"/>
    </row>
    <row r="4" spans="1:17" x14ac:dyDescent="0.25">
      <c r="A4" s="157"/>
      <c r="B4" s="733"/>
      <c r="C4" s="733"/>
      <c r="D4" s="733"/>
      <c r="E4" s="733"/>
      <c r="F4" s="733"/>
      <c r="G4" s="733"/>
      <c r="H4" s="733"/>
      <c r="I4" s="733"/>
      <c r="J4" s="733"/>
      <c r="K4" s="733"/>
      <c r="L4" s="733"/>
      <c r="M4" s="733"/>
      <c r="N4" s="733"/>
      <c r="O4" s="733"/>
      <c r="P4" s="733"/>
    </row>
    <row r="5" spans="1:17" x14ac:dyDescent="0.25">
      <c r="A5" s="157"/>
      <c r="B5" s="733"/>
      <c r="C5" s="733"/>
      <c r="D5" s="733"/>
      <c r="E5" s="733"/>
      <c r="F5" s="733"/>
      <c r="G5" s="733"/>
      <c r="H5" s="733"/>
      <c r="I5" s="733"/>
      <c r="J5" s="733"/>
      <c r="K5" s="733"/>
      <c r="L5" s="733"/>
      <c r="M5" s="733"/>
      <c r="N5" s="733"/>
      <c r="O5" s="733"/>
      <c r="P5" s="733"/>
    </row>
    <row r="6" spans="1:17" x14ac:dyDescent="0.25">
      <c r="A6" s="157"/>
      <c r="B6" s="733"/>
      <c r="C6" s="733"/>
      <c r="D6" s="733"/>
      <c r="E6" s="733"/>
      <c r="F6" s="733"/>
      <c r="G6" s="733"/>
      <c r="H6" s="733"/>
      <c r="I6" s="733"/>
      <c r="J6" s="733"/>
      <c r="K6" s="733"/>
      <c r="L6" s="733"/>
      <c r="M6" s="733"/>
      <c r="N6" s="733"/>
      <c r="O6" s="733"/>
      <c r="P6" s="733"/>
    </row>
    <row r="7" spans="1:17" ht="17.399999999999999" x14ac:dyDescent="0.3">
      <c r="B7" s="156" t="s">
        <v>147</v>
      </c>
      <c r="C7" s="101"/>
      <c r="D7" s="101"/>
      <c r="E7" s="101"/>
      <c r="F7" s="101"/>
      <c r="G7" s="101"/>
      <c r="H7" s="101"/>
      <c r="I7" s="101"/>
      <c r="J7" s="101"/>
      <c r="K7" s="101"/>
      <c r="L7" s="101"/>
      <c r="M7" s="101"/>
      <c r="N7" s="101"/>
      <c r="O7" s="101"/>
      <c r="P7" s="101"/>
      <c r="Q7" s="158"/>
    </row>
    <row r="8" spans="1:17" ht="17.399999999999999" x14ac:dyDescent="0.3">
      <c r="B8" s="156" t="s">
        <v>375</v>
      </c>
      <c r="C8" s="101"/>
      <c r="D8" s="101"/>
      <c r="E8" s="101"/>
      <c r="F8" s="101"/>
      <c r="G8" s="101"/>
      <c r="H8" s="101"/>
      <c r="I8" s="101"/>
      <c r="J8" s="101"/>
      <c r="K8" s="101"/>
      <c r="L8" s="101"/>
      <c r="M8" s="101"/>
      <c r="N8" s="101"/>
      <c r="O8" s="101"/>
      <c r="P8" s="101"/>
      <c r="Q8" s="158"/>
    </row>
    <row r="9" spans="1:17" ht="15.6" x14ac:dyDescent="0.3">
      <c r="A9" s="101"/>
      <c r="B9" s="101"/>
      <c r="C9" s="101"/>
      <c r="D9" s="101"/>
      <c r="E9" s="101"/>
      <c r="F9" s="101"/>
      <c r="G9" s="101"/>
      <c r="H9" s="101"/>
      <c r="I9" s="101"/>
      <c r="J9" s="101"/>
      <c r="K9" s="101"/>
      <c r="L9" s="101"/>
      <c r="M9" s="101"/>
      <c r="N9" s="101"/>
      <c r="O9" s="101"/>
      <c r="P9" s="101"/>
      <c r="Q9" s="101"/>
    </row>
    <row r="10" spans="1:17" ht="15" customHeight="1" x14ac:dyDescent="0.25">
      <c r="A10" s="22"/>
      <c r="B10" s="790" t="s">
        <v>515</v>
      </c>
      <c r="C10" s="790"/>
      <c r="D10" s="790"/>
      <c r="E10" s="790"/>
      <c r="F10" s="790"/>
      <c r="G10" s="790"/>
      <c r="H10" s="790"/>
      <c r="I10" s="790"/>
      <c r="J10" s="790"/>
      <c r="K10" s="790"/>
      <c r="L10" s="790"/>
      <c r="M10" s="790"/>
      <c r="N10" s="790"/>
      <c r="O10" s="790"/>
      <c r="P10" s="790"/>
      <c r="Q10" s="22"/>
    </row>
    <row r="11" spans="1:17" ht="42.75" customHeight="1" x14ac:dyDescent="0.25">
      <c r="A11" s="22"/>
      <c r="B11" s="790"/>
      <c r="C11" s="790"/>
      <c r="D11" s="790"/>
      <c r="E11" s="790"/>
      <c r="F11" s="790"/>
      <c r="G11" s="790"/>
      <c r="H11" s="790"/>
      <c r="I11" s="790"/>
      <c r="J11" s="790"/>
      <c r="K11" s="790"/>
      <c r="L11" s="790"/>
      <c r="M11" s="790"/>
      <c r="N11" s="790"/>
      <c r="O11" s="790"/>
      <c r="P11" s="790"/>
      <c r="Q11" s="22"/>
    </row>
    <row r="12" spans="1:17" x14ac:dyDescent="0.25">
      <c r="A12" s="22"/>
      <c r="B12" s="107"/>
      <c r="C12" s="107"/>
      <c r="D12" s="107"/>
      <c r="E12" s="107"/>
      <c r="F12" s="107"/>
      <c r="G12" s="107"/>
      <c r="H12" s="107"/>
      <c r="I12" s="107"/>
      <c r="J12" s="107"/>
      <c r="K12" s="107"/>
      <c r="L12" s="107"/>
      <c r="M12" s="107"/>
      <c r="N12" s="107"/>
      <c r="O12" s="107"/>
      <c r="P12" s="107"/>
      <c r="Q12" s="22"/>
    </row>
    <row r="13" spans="1:17" ht="15" customHeight="1" x14ac:dyDescent="0.25">
      <c r="A13" s="22"/>
      <c r="B13" s="791" t="s">
        <v>148</v>
      </c>
      <c r="C13" s="791"/>
      <c r="D13" s="791"/>
      <c r="E13" s="791"/>
      <c r="F13" s="791"/>
      <c r="G13" s="791"/>
      <c r="H13" s="791"/>
      <c r="I13" s="791"/>
      <c r="J13" s="791"/>
      <c r="K13" s="791"/>
      <c r="L13" s="791"/>
      <c r="M13" s="791"/>
      <c r="N13" s="791"/>
      <c r="O13" s="791"/>
      <c r="P13" s="791"/>
      <c r="Q13" s="22"/>
    </row>
    <row r="14" spans="1:17" x14ac:dyDescent="0.25">
      <c r="A14" s="22"/>
      <c r="B14" s="791"/>
      <c r="C14" s="791"/>
      <c r="D14" s="791"/>
      <c r="E14" s="791"/>
      <c r="F14" s="791"/>
      <c r="G14" s="791"/>
      <c r="H14" s="791"/>
      <c r="I14" s="791"/>
      <c r="J14" s="791"/>
      <c r="K14" s="791"/>
      <c r="L14" s="791"/>
      <c r="M14" s="791"/>
      <c r="N14" s="791"/>
      <c r="O14" s="791"/>
      <c r="P14" s="791"/>
      <c r="Q14" s="22"/>
    </row>
    <row r="15" spans="1:17" x14ac:dyDescent="0.25">
      <c r="A15" s="22"/>
      <c r="B15" s="791"/>
      <c r="C15" s="791"/>
      <c r="D15" s="791"/>
      <c r="E15" s="791"/>
      <c r="F15" s="791"/>
      <c r="G15" s="791"/>
      <c r="H15" s="791"/>
      <c r="I15" s="791"/>
      <c r="J15" s="791"/>
      <c r="K15" s="791"/>
      <c r="L15" s="791"/>
      <c r="M15" s="791"/>
      <c r="N15" s="791"/>
      <c r="O15" s="791"/>
      <c r="P15" s="791"/>
      <c r="Q15" s="22"/>
    </row>
    <row r="16" spans="1:17" ht="17.25" customHeight="1" x14ac:dyDescent="0.25">
      <c r="A16" s="22"/>
      <c r="B16" s="791"/>
      <c r="C16" s="791"/>
      <c r="D16" s="791"/>
      <c r="E16" s="791"/>
      <c r="F16" s="791"/>
      <c r="G16" s="791"/>
      <c r="H16" s="791"/>
      <c r="I16" s="791"/>
      <c r="J16" s="791"/>
      <c r="K16" s="791"/>
      <c r="L16" s="791"/>
      <c r="M16" s="791"/>
      <c r="N16" s="791"/>
      <c r="O16" s="791"/>
      <c r="P16" s="791"/>
      <c r="Q16" s="22"/>
    </row>
    <row r="17" spans="1:17" x14ac:dyDescent="0.25">
      <c r="A17" s="22"/>
      <c r="B17" s="791"/>
      <c r="C17" s="791"/>
      <c r="D17" s="791"/>
      <c r="E17" s="791"/>
      <c r="F17" s="791"/>
      <c r="G17" s="791"/>
      <c r="H17" s="791"/>
      <c r="I17" s="791"/>
      <c r="J17" s="791"/>
      <c r="K17" s="791"/>
      <c r="L17" s="791"/>
      <c r="M17" s="791"/>
      <c r="N17" s="791"/>
      <c r="O17" s="791"/>
      <c r="P17" s="791"/>
      <c r="Q17" s="22"/>
    </row>
    <row r="18" spans="1:17" x14ac:dyDescent="0.25">
      <c r="A18" s="22"/>
      <c r="B18" s="791"/>
      <c r="C18" s="791"/>
      <c r="D18" s="791"/>
      <c r="E18" s="791"/>
      <c r="F18" s="791"/>
      <c r="G18" s="791"/>
      <c r="H18" s="791"/>
      <c r="I18" s="791"/>
      <c r="J18" s="791"/>
      <c r="K18" s="791"/>
      <c r="L18" s="791"/>
      <c r="M18" s="791"/>
      <c r="N18" s="791"/>
      <c r="O18" s="791"/>
      <c r="P18" s="791"/>
      <c r="Q18" s="22"/>
    </row>
    <row r="19" spans="1:17" x14ac:dyDescent="0.25">
      <c r="A19" s="22"/>
      <c r="B19" s="791"/>
      <c r="C19" s="791"/>
      <c r="D19" s="791"/>
      <c r="E19" s="791"/>
      <c r="F19" s="791"/>
      <c r="G19" s="791"/>
      <c r="H19" s="791"/>
      <c r="I19" s="791"/>
      <c r="J19" s="791"/>
      <c r="K19" s="791"/>
      <c r="L19" s="791"/>
      <c r="M19" s="791"/>
      <c r="N19" s="791"/>
      <c r="O19" s="791"/>
      <c r="P19" s="791"/>
      <c r="Q19" s="22"/>
    </row>
    <row r="20" spans="1:17" ht="42.75" customHeight="1" x14ac:dyDescent="0.25">
      <c r="A20" s="22"/>
      <c r="B20" s="791"/>
      <c r="C20" s="791"/>
      <c r="D20" s="791"/>
      <c r="E20" s="791"/>
      <c r="F20" s="791"/>
      <c r="G20" s="791"/>
      <c r="H20" s="791"/>
      <c r="I20" s="791"/>
      <c r="J20" s="791"/>
      <c r="K20" s="791"/>
      <c r="L20" s="791"/>
      <c r="M20" s="791"/>
      <c r="N20" s="791"/>
      <c r="O20" s="791"/>
      <c r="P20" s="791"/>
      <c r="Q20" s="22"/>
    </row>
    <row r="21" spans="1:17" ht="15.6" x14ac:dyDescent="0.25">
      <c r="A21" s="22"/>
      <c r="B21" s="22"/>
      <c r="C21" s="100" t="s">
        <v>149</v>
      </c>
      <c r="D21" s="108"/>
      <c r="E21" s="108"/>
      <c r="F21" s="108"/>
      <c r="G21" s="108"/>
      <c r="H21" s="108"/>
      <c r="I21" s="108"/>
      <c r="J21" s="22"/>
      <c r="K21" s="108"/>
      <c r="L21" s="108"/>
      <c r="M21" s="108"/>
      <c r="N21" s="108"/>
      <c r="O21" s="108"/>
      <c r="P21" s="108"/>
      <c r="Q21" s="22"/>
    </row>
    <row r="22" spans="1:17" x14ac:dyDescent="0.25">
      <c r="A22" s="22"/>
      <c r="B22" s="22"/>
      <c r="C22" s="22"/>
      <c r="D22" s="108" t="s">
        <v>150</v>
      </c>
      <c r="E22" s="108"/>
      <c r="F22" s="108"/>
      <c r="G22" s="108"/>
      <c r="H22" s="108"/>
      <c r="I22" s="108"/>
      <c r="J22" s="22"/>
      <c r="K22" s="108"/>
      <c r="L22" s="108"/>
      <c r="M22" s="108"/>
      <c r="N22" s="108"/>
      <c r="O22" s="108"/>
      <c r="P22" s="108"/>
      <c r="Q22" s="22"/>
    </row>
    <row r="23" spans="1:17" ht="34.5" customHeight="1" x14ac:dyDescent="0.25">
      <c r="A23" s="22"/>
      <c r="B23" s="22"/>
      <c r="C23" s="22"/>
      <c r="D23" s="791" t="s">
        <v>151</v>
      </c>
      <c r="E23" s="791"/>
      <c r="F23" s="791"/>
      <c r="G23" s="791"/>
      <c r="H23" s="108"/>
      <c r="I23" s="108"/>
      <c r="J23" s="100" t="s">
        <v>152</v>
      </c>
      <c r="K23" s="108"/>
      <c r="L23" s="108"/>
      <c r="M23" s="108"/>
      <c r="N23" s="108"/>
      <c r="O23" s="108"/>
      <c r="P23" s="108"/>
      <c r="Q23" s="22"/>
    </row>
    <row r="24" spans="1:17" x14ac:dyDescent="0.25">
      <c r="A24" s="22"/>
      <c r="B24" s="22"/>
      <c r="C24" s="22"/>
      <c r="D24" s="108" t="s">
        <v>153</v>
      </c>
      <c r="E24" s="108"/>
      <c r="F24" s="108"/>
      <c r="G24" s="108"/>
      <c r="H24" s="108"/>
      <c r="I24" s="108"/>
      <c r="J24" s="22"/>
      <c r="K24" s="108" t="s">
        <v>154</v>
      </c>
      <c r="L24" s="108"/>
      <c r="M24" s="108"/>
      <c r="N24" s="108"/>
      <c r="O24" s="108"/>
      <c r="P24" s="108"/>
      <c r="Q24" s="22"/>
    </row>
    <row r="25" spans="1:17" x14ac:dyDescent="0.25">
      <c r="A25" s="22"/>
      <c r="B25" s="22"/>
      <c r="C25" s="109"/>
      <c r="D25" s="22"/>
      <c r="E25" s="22"/>
      <c r="F25" s="22"/>
      <c r="G25" s="22"/>
      <c r="H25" s="22"/>
      <c r="I25" s="22"/>
      <c r="J25" s="22"/>
      <c r="K25" s="108" t="s">
        <v>155</v>
      </c>
      <c r="L25" s="22"/>
      <c r="M25" s="22"/>
      <c r="N25" s="22"/>
      <c r="O25" s="22"/>
      <c r="P25" s="22"/>
      <c r="Q25" s="22"/>
    </row>
    <row r="26" spans="1:17" ht="15.6" x14ac:dyDescent="0.25">
      <c r="A26" s="22"/>
      <c r="B26" s="22"/>
      <c r="C26" s="100" t="s">
        <v>156</v>
      </c>
      <c r="D26" s="22"/>
      <c r="E26" s="22"/>
      <c r="F26" s="22"/>
      <c r="G26" s="22"/>
      <c r="H26" s="22"/>
      <c r="I26" s="22"/>
      <c r="J26" s="108"/>
      <c r="K26" s="22"/>
      <c r="L26" s="22"/>
      <c r="M26" s="22"/>
      <c r="N26" s="22"/>
      <c r="O26" s="22"/>
      <c r="P26" s="22"/>
      <c r="Q26" s="22"/>
    </row>
    <row r="27" spans="1:17" ht="15.6" x14ac:dyDescent="0.25">
      <c r="A27" s="22"/>
      <c r="B27" s="22"/>
      <c r="C27" s="22"/>
      <c r="D27" s="108" t="s">
        <v>157</v>
      </c>
      <c r="E27" s="22"/>
      <c r="F27" s="22"/>
      <c r="G27" s="22"/>
      <c r="H27" s="22"/>
      <c r="I27" s="22"/>
      <c r="J27" s="100" t="s">
        <v>158</v>
      </c>
      <c r="K27" s="22"/>
      <c r="L27" s="22"/>
      <c r="M27" s="22"/>
      <c r="N27" s="22"/>
      <c r="O27" s="22"/>
      <c r="P27" s="22"/>
      <c r="Q27" s="22"/>
    </row>
    <row r="28" spans="1:17" x14ac:dyDescent="0.25">
      <c r="A28" s="22"/>
      <c r="B28" s="22"/>
      <c r="C28" s="22"/>
      <c r="D28" s="108" t="s">
        <v>159</v>
      </c>
      <c r="E28" s="22"/>
      <c r="F28" s="22"/>
      <c r="G28" s="22"/>
      <c r="H28" s="22"/>
      <c r="I28" s="22"/>
      <c r="J28" s="22"/>
      <c r="K28" s="108" t="s">
        <v>160</v>
      </c>
      <c r="L28" s="22"/>
      <c r="M28" s="22"/>
      <c r="N28" s="22"/>
      <c r="O28" s="22"/>
      <c r="P28" s="22"/>
      <c r="Q28" s="22"/>
    </row>
    <row r="29" spans="1:17" x14ac:dyDescent="0.25">
      <c r="A29" s="22"/>
      <c r="B29" s="22"/>
      <c r="C29" s="22"/>
      <c r="D29" s="22" t="s">
        <v>161</v>
      </c>
      <c r="E29" s="22"/>
      <c r="F29" s="22"/>
      <c r="G29" s="22"/>
      <c r="H29" s="22"/>
      <c r="I29" s="22"/>
      <c r="J29" s="22"/>
      <c r="K29" s="108" t="s">
        <v>162</v>
      </c>
      <c r="L29" s="22"/>
      <c r="M29" s="22"/>
      <c r="N29" s="22"/>
      <c r="O29" s="22"/>
      <c r="P29" s="22"/>
      <c r="Q29" s="22"/>
    </row>
    <row r="30" spans="1:17" x14ac:dyDescent="0.25">
      <c r="A30" s="22"/>
      <c r="B30" s="22"/>
      <c r="C30" s="22"/>
      <c r="D30" s="108" t="s">
        <v>163</v>
      </c>
      <c r="E30" s="22"/>
      <c r="F30" s="22"/>
      <c r="G30" s="22"/>
      <c r="H30" s="22"/>
      <c r="I30" s="22"/>
      <c r="J30" s="108"/>
      <c r="K30" s="22"/>
      <c r="L30" s="22"/>
      <c r="M30" s="22"/>
      <c r="N30" s="22"/>
      <c r="O30" s="22"/>
      <c r="P30" s="22"/>
      <c r="Q30" s="22"/>
    </row>
    <row r="31" spans="1:17" ht="15.6" x14ac:dyDescent="0.25">
      <c r="A31" s="22"/>
      <c r="B31" s="22"/>
      <c r="C31" s="22"/>
      <c r="D31" s="108" t="s">
        <v>164</v>
      </c>
      <c r="E31" s="22"/>
      <c r="F31" s="22"/>
      <c r="G31" s="22"/>
      <c r="H31" s="22"/>
      <c r="I31" s="22"/>
      <c r="J31" s="100" t="s">
        <v>165</v>
      </c>
      <c r="K31" s="22"/>
      <c r="L31" s="22"/>
      <c r="M31" s="22"/>
      <c r="N31" s="22"/>
      <c r="O31" s="22"/>
      <c r="P31" s="22"/>
      <c r="Q31" s="22"/>
    </row>
    <row r="32" spans="1:17" x14ac:dyDescent="0.25">
      <c r="A32" s="22"/>
      <c r="B32" s="22"/>
      <c r="C32" s="22"/>
      <c r="D32" s="108" t="s">
        <v>166</v>
      </c>
      <c r="E32" s="22"/>
      <c r="F32" s="22"/>
      <c r="G32" s="22"/>
      <c r="H32" s="22"/>
      <c r="I32" s="22"/>
      <c r="J32" s="22"/>
      <c r="K32" s="108" t="s">
        <v>167</v>
      </c>
      <c r="L32" s="22"/>
      <c r="M32" s="22"/>
      <c r="N32" s="22"/>
      <c r="O32" s="22"/>
      <c r="P32" s="22"/>
      <c r="Q32" s="22"/>
    </row>
    <row r="33" spans="1:19" x14ac:dyDescent="0.25">
      <c r="A33" s="22"/>
      <c r="B33" s="22"/>
      <c r="C33" s="109"/>
      <c r="D33" s="22"/>
      <c r="E33" s="22"/>
      <c r="F33" s="22"/>
      <c r="G33" s="22"/>
      <c r="H33" s="22"/>
      <c r="I33" s="22"/>
      <c r="J33" s="22"/>
      <c r="K33" s="108" t="s">
        <v>168</v>
      </c>
      <c r="L33" s="22"/>
      <c r="M33" s="22"/>
      <c r="N33" s="22"/>
      <c r="O33" s="22"/>
      <c r="P33" s="22"/>
      <c r="Q33" s="22"/>
    </row>
    <row r="34" spans="1:19" ht="15.6" x14ac:dyDescent="0.25">
      <c r="A34" s="22"/>
      <c r="B34" s="22"/>
      <c r="C34" s="100" t="s">
        <v>169</v>
      </c>
      <c r="D34" s="22"/>
      <c r="E34" s="22"/>
      <c r="F34" s="22"/>
      <c r="G34" s="22"/>
      <c r="H34" s="22"/>
      <c r="I34" s="22"/>
      <c r="J34" s="22"/>
      <c r="K34" s="108" t="s">
        <v>170</v>
      </c>
      <c r="L34" s="22"/>
      <c r="M34" s="22"/>
      <c r="N34" s="22"/>
      <c r="O34" s="22"/>
      <c r="P34" s="22"/>
      <c r="Q34" s="22"/>
    </row>
    <row r="35" spans="1:19" x14ac:dyDescent="0.25">
      <c r="A35" s="22"/>
      <c r="B35" s="22"/>
      <c r="C35" s="22"/>
      <c r="D35" s="108" t="s">
        <v>171</v>
      </c>
      <c r="E35" s="22"/>
      <c r="F35" s="22"/>
      <c r="G35" s="22"/>
      <c r="H35" s="22"/>
      <c r="I35" s="22"/>
      <c r="J35" s="22"/>
      <c r="K35" s="108" t="s">
        <v>172</v>
      </c>
      <c r="L35" s="22"/>
      <c r="M35" s="22"/>
      <c r="N35" s="22"/>
      <c r="O35" s="22"/>
      <c r="P35" s="22"/>
      <c r="Q35" s="22"/>
    </row>
    <row r="36" spans="1:19" x14ac:dyDescent="0.25">
      <c r="A36" s="22"/>
      <c r="B36" s="22"/>
      <c r="C36" s="22"/>
      <c r="D36" s="108" t="s">
        <v>173</v>
      </c>
      <c r="E36" s="22"/>
      <c r="F36" s="22"/>
      <c r="G36" s="22"/>
      <c r="H36" s="22"/>
      <c r="I36" s="22"/>
      <c r="J36" s="22"/>
      <c r="K36" s="22"/>
      <c r="L36" s="22"/>
      <c r="M36" s="22"/>
      <c r="N36" s="22"/>
      <c r="O36" s="22"/>
      <c r="P36" s="22"/>
      <c r="Q36" s="22"/>
    </row>
    <row r="37" spans="1:19" x14ac:dyDescent="0.25">
      <c r="A37" s="22"/>
      <c r="B37" s="22"/>
      <c r="C37" s="22"/>
      <c r="D37" s="108" t="s">
        <v>174</v>
      </c>
      <c r="E37" s="22"/>
      <c r="F37" s="22"/>
      <c r="G37" s="22"/>
      <c r="H37" s="22"/>
      <c r="I37" s="22"/>
      <c r="J37" s="22"/>
      <c r="K37" s="22"/>
      <c r="L37" s="22"/>
      <c r="M37" s="22"/>
      <c r="N37" s="22"/>
      <c r="O37" s="22"/>
      <c r="P37" s="22"/>
      <c r="Q37" s="22"/>
    </row>
    <row r="38" spans="1:19" x14ac:dyDescent="0.25">
      <c r="A38" s="22"/>
      <c r="B38" s="22"/>
      <c r="C38" s="22"/>
      <c r="D38" s="108" t="s">
        <v>175</v>
      </c>
      <c r="E38" s="22"/>
      <c r="F38" s="22"/>
      <c r="G38" s="22"/>
      <c r="H38" s="22"/>
      <c r="I38" s="22"/>
      <c r="J38" s="22"/>
      <c r="K38" s="22"/>
      <c r="L38" s="22"/>
      <c r="M38" s="22"/>
      <c r="N38" s="22"/>
      <c r="O38" s="22"/>
      <c r="P38" s="22"/>
      <c r="Q38" s="22"/>
    </row>
    <row r="39" spans="1:19" x14ac:dyDescent="0.25">
      <c r="A39" s="22"/>
      <c r="B39" s="22"/>
      <c r="C39" s="22"/>
      <c r="D39" s="22"/>
      <c r="E39" s="22"/>
      <c r="F39" s="22"/>
      <c r="G39" s="22"/>
      <c r="H39" s="22"/>
      <c r="I39" s="22"/>
      <c r="J39" s="22"/>
      <c r="K39" s="22"/>
      <c r="L39" s="22"/>
      <c r="M39" s="22"/>
      <c r="N39" s="22"/>
      <c r="O39" s="22"/>
      <c r="P39" s="22"/>
      <c r="Q39" s="22"/>
    </row>
    <row r="40" spans="1:19" x14ac:dyDescent="0.25">
      <c r="A40" s="22"/>
      <c r="B40" s="22"/>
      <c r="C40" s="22"/>
      <c r="D40" s="22"/>
      <c r="E40" s="22"/>
      <c r="F40" s="22"/>
      <c r="G40" s="22"/>
      <c r="H40" s="22"/>
      <c r="I40" s="22"/>
      <c r="J40" s="22"/>
      <c r="K40" s="22"/>
      <c r="L40" s="22"/>
      <c r="M40" s="22"/>
      <c r="N40" s="22"/>
      <c r="O40" s="22"/>
      <c r="P40" s="22"/>
      <c r="Q40" s="22"/>
    </row>
    <row r="41" spans="1:19" ht="15.6" x14ac:dyDescent="0.3">
      <c r="A41" s="22"/>
      <c r="B41" s="101" t="s">
        <v>176</v>
      </c>
      <c r="C41" s="22"/>
      <c r="D41" s="22"/>
      <c r="E41" s="22"/>
      <c r="F41" s="22"/>
      <c r="G41" s="22"/>
      <c r="H41" s="22"/>
      <c r="I41" s="22"/>
      <c r="J41" s="22"/>
      <c r="K41" s="22"/>
      <c r="L41" s="22"/>
      <c r="M41" s="22"/>
      <c r="N41" s="22"/>
      <c r="O41" s="22"/>
      <c r="P41" s="22"/>
      <c r="Q41" s="22"/>
    </row>
    <row r="42" spans="1:19" ht="68.25" customHeight="1" x14ac:dyDescent="0.25">
      <c r="A42" s="159"/>
      <c r="B42" s="792" t="s">
        <v>177</v>
      </c>
      <c r="C42" s="792"/>
      <c r="D42" s="792"/>
      <c r="E42" s="792"/>
      <c r="F42" s="792"/>
      <c r="G42" s="792"/>
      <c r="H42" s="792"/>
      <c r="I42" s="792"/>
      <c r="J42" s="792"/>
      <c r="K42" s="792"/>
      <c r="L42" s="792"/>
      <c r="M42" s="792"/>
      <c r="N42" s="792"/>
      <c r="O42" s="792"/>
      <c r="P42" s="792"/>
      <c r="Q42" s="159"/>
      <c r="R42" s="160"/>
      <c r="S42" s="160"/>
    </row>
    <row r="43" spans="1:19" ht="15.75" customHeight="1" x14ac:dyDescent="0.25">
      <c r="A43" s="159"/>
      <c r="B43" s="159"/>
      <c r="C43" s="159"/>
      <c r="D43" s="159"/>
      <c r="E43" s="159"/>
      <c r="F43" s="159"/>
      <c r="G43" s="159"/>
      <c r="H43" s="159"/>
      <c r="I43" s="159"/>
      <c r="J43" s="159"/>
      <c r="K43" s="159"/>
      <c r="L43" s="159"/>
      <c r="M43" s="159"/>
      <c r="N43" s="159"/>
      <c r="O43" s="159"/>
      <c r="P43" s="159"/>
      <c r="Q43" s="159"/>
      <c r="R43" s="160"/>
      <c r="S43" s="160"/>
    </row>
    <row r="44" spans="1:19" x14ac:dyDescent="0.25">
      <c r="B44" s="160"/>
      <c r="C44" s="161"/>
      <c r="D44" s="160"/>
      <c r="E44" s="160"/>
      <c r="F44" s="160"/>
      <c r="G44" s="160"/>
      <c r="H44" s="160"/>
      <c r="I44" s="160"/>
      <c r="J44" s="160"/>
      <c r="K44" s="160"/>
      <c r="L44" s="160"/>
      <c r="M44" s="160"/>
      <c r="N44" s="160"/>
      <c r="O44" s="160"/>
      <c r="P44" s="160"/>
      <c r="Q44" s="160"/>
      <c r="R44" s="160"/>
      <c r="S44" s="160"/>
    </row>
    <row r="45" spans="1:19" x14ac:dyDescent="0.25">
      <c r="B45" s="160"/>
      <c r="C45" s="160"/>
      <c r="D45" s="160"/>
      <c r="E45" s="160"/>
      <c r="F45" s="160"/>
      <c r="G45" s="160"/>
      <c r="H45" s="160"/>
      <c r="I45" s="160"/>
      <c r="J45" s="160"/>
      <c r="K45" s="160"/>
      <c r="L45" s="160"/>
      <c r="M45" s="160"/>
      <c r="N45" s="160"/>
      <c r="O45" s="160"/>
      <c r="P45" s="160"/>
      <c r="Q45" s="160"/>
      <c r="R45" s="160"/>
      <c r="S45" s="160"/>
    </row>
    <row r="46" spans="1:19" x14ac:dyDescent="0.25">
      <c r="B46" s="160"/>
      <c r="C46" s="160"/>
      <c r="D46" s="160"/>
      <c r="E46" s="160"/>
      <c r="F46" s="160"/>
      <c r="G46" s="160"/>
      <c r="H46" s="160"/>
      <c r="I46" s="160"/>
      <c r="J46" s="160"/>
      <c r="K46" s="160"/>
      <c r="L46" s="160"/>
      <c r="M46" s="160"/>
      <c r="N46" s="160"/>
      <c r="O46" s="160"/>
      <c r="P46" s="160"/>
      <c r="Q46" s="160"/>
      <c r="R46" s="160"/>
      <c r="S46" s="160"/>
    </row>
    <row r="47" spans="1:19" x14ac:dyDescent="0.25">
      <c r="B47" s="160"/>
      <c r="C47" s="160"/>
      <c r="D47" s="160"/>
      <c r="E47" s="160"/>
      <c r="F47" s="160"/>
      <c r="G47" s="160"/>
      <c r="H47" s="160"/>
      <c r="I47" s="160"/>
      <c r="J47" s="160"/>
      <c r="K47" s="160"/>
      <c r="L47" s="160"/>
      <c r="M47" s="160"/>
      <c r="N47" s="160"/>
      <c r="O47" s="160"/>
      <c r="P47" s="160"/>
      <c r="Q47" s="160"/>
      <c r="R47" s="160"/>
      <c r="S47" s="160"/>
    </row>
    <row r="48" spans="1:19" x14ac:dyDescent="0.25">
      <c r="B48" s="160"/>
      <c r="C48" s="160"/>
      <c r="D48" s="160"/>
      <c r="E48" s="160"/>
      <c r="F48" s="160"/>
      <c r="G48" s="160"/>
      <c r="H48" s="160"/>
      <c r="I48" s="160"/>
      <c r="J48" s="160"/>
      <c r="K48" s="160"/>
      <c r="L48" s="160"/>
      <c r="M48" s="160"/>
      <c r="N48" s="160"/>
      <c r="O48" s="160"/>
      <c r="P48" s="160"/>
      <c r="Q48" s="160"/>
      <c r="R48" s="160"/>
      <c r="S48" s="160"/>
    </row>
    <row r="49" spans="2:19" x14ac:dyDescent="0.25">
      <c r="B49" s="160"/>
      <c r="C49" s="160"/>
      <c r="D49" s="160"/>
      <c r="E49" s="160"/>
      <c r="F49" s="160"/>
      <c r="G49" s="160"/>
      <c r="H49" s="160"/>
      <c r="I49" s="160"/>
      <c r="J49" s="160"/>
      <c r="K49" s="160"/>
      <c r="L49" s="160"/>
      <c r="M49" s="160"/>
      <c r="N49" s="160"/>
      <c r="O49" s="160"/>
      <c r="P49" s="160"/>
      <c r="Q49" s="160"/>
      <c r="R49" s="160"/>
      <c r="S49" s="160"/>
    </row>
    <row r="50" spans="2:19" x14ac:dyDescent="0.25">
      <c r="B50" s="160"/>
      <c r="C50" s="160"/>
      <c r="D50" s="160"/>
      <c r="E50" s="160"/>
      <c r="F50" s="160"/>
      <c r="G50" s="160"/>
      <c r="H50" s="160"/>
      <c r="I50" s="160"/>
      <c r="J50" s="160"/>
      <c r="K50" s="160"/>
      <c r="L50" s="160"/>
      <c r="M50" s="160"/>
      <c r="N50" s="160"/>
      <c r="O50" s="160"/>
      <c r="P50" s="160"/>
      <c r="Q50" s="160"/>
      <c r="R50" s="160"/>
      <c r="S50" s="160"/>
    </row>
    <row r="51" spans="2:19" x14ac:dyDescent="0.25">
      <c r="B51" s="160"/>
      <c r="C51" s="160"/>
      <c r="D51" s="160"/>
      <c r="E51" s="160"/>
      <c r="F51" s="160"/>
      <c r="G51" s="160"/>
      <c r="H51" s="160"/>
      <c r="I51" s="160"/>
      <c r="J51" s="160"/>
      <c r="K51" s="160"/>
      <c r="L51" s="160"/>
      <c r="M51" s="160"/>
      <c r="N51" s="160"/>
      <c r="O51" s="160"/>
      <c r="P51" s="160"/>
      <c r="Q51" s="160"/>
      <c r="R51" s="160"/>
      <c r="S51" s="160"/>
    </row>
  </sheetData>
  <mergeCells count="4">
    <mergeCell ref="B10:P11"/>
    <mergeCell ref="B13:P20"/>
    <mergeCell ref="D23:G23"/>
    <mergeCell ref="B42:P42"/>
  </mergeCells>
  <hyperlinks>
    <hyperlink ref="A1" location="INDICE!A1" display="INICIO"/>
  </hyperlink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I23"/>
  <sheetViews>
    <sheetView showGridLines="0" workbookViewId="0"/>
  </sheetViews>
  <sheetFormatPr defaultColWidth="11.44140625" defaultRowHeight="13.2" x14ac:dyDescent="0.25"/>
  <cols>
    <col min="1" max="1" width="11.44140625" style="10"/>
    <col min="2" max="2" width="10.88671875" style="540" customWidth="1"/>
    <col min="3" max="3" width="17.33203125" style="540" customWidth="1"/>
    <col min="4" max="4" width="14.6640625" style="540" customWidth="1"/>
    <col min="5" max="5" width="14.88671875" style="10" customWidth="1"/>
    <col min="6" max="6" width="16.5546875" style="10" customWidth="1"/>
    <col min="7" max="16384" width="11.44140625" style="10"/>
  </cols>
  <sheetData>
    <row r="1" spans="1:9" ht="14.4" x14ac:dyDescent="0.3">
      <c r="A1" s="106" t="s">
        <v>371</v>
      </c>
      <c r="C1" s="558" t="s">
        <v>1300</v>
      </c>
      <c r="E1" s="106" t="s">
        <v>1301</v>
      </c>
    </row>
    <row r="2" spans="1:9" ht="15.6" x14ac:dyDescent="0.3">
      <c r="B2" s="255" t="s">
        <v>1302</v>
      </c>
    </row>
    <row r="3" spans="1:9" ht="14.4" x14ac:dyDescent="0.3">
      <c r="B3" s="10" t="s">
        <v>336</v>
      </c>
      <c r="C3"/>
    </row>
    <row r="4" spans="1:9" ht="14.4" x14ac:dyDescent="0.3">
      <c r="B4" s="10" t="s">
        <v>1236</v>
      </c>
      <c r="C4"/>
    </row>
    <row r="5" spans="1:9" ht="14.4" x14ac:dyDescent="0.3">
      <c r="B5" s="10" t="s">
        <v>354</v>
      </c>
      <c r="C5"/>
    </row>
    <row r="6" spans="1:9" x14ac:dyDescent="0.25">
      <c r="B6" s="10" t="s">
        <v>1303</v>
      </c>
      <c r="C6" s="10" t="s">
        <v>1304</v>
      </c>
    </row>
    <row r="7" spans="1:9" x14ac:dyDescent="0.25">
      <c r="B7" s="34" t="s">
        <v>1305</v>
      </c>
      <c r="C7" s="34" t="s">
        <v>1306</v>
      </c>
    </row>
    <row r="8" spans="1:9" x14ac:dyDescent="0.25">
      <c r="C8" s="10"/>
    </row>
    <row r="11" spans="1:9" ht="15.6" x14ac:dyDescent="0.25">
      <c r="B11" s="865" t="s">
        <v>1465</v>
      </c>
      <c r="C11" s="865"/>
      <c r="D11" s="865"/>
      <c r="E11" s="866"/>
      <c r="F11" s="866"/>
      <c r="G11" s="866"/>
      <c r="H11" s="866"/>
      <c r="I11" s="866"/>
    </row>
    <row r="12" spans="1:9" ht="38.25" customHeight="1" x14ac:dyDescent="0.25">
      <c r="B12" s="867" t="s">
        <v>1605</v>
      </c>
      <c r="C12" s="867"/>
      <c r="D12" s="867"/>
      <c r="E12" s="867"/>
      <c r="F12" s="867"/>
      <c r="G12" s="559"/>
      <c r="H12" s="559"/>
      <c r="I12" s="559"/>
    </row>
    <row r="13" spans="1:9" ht="13.5" customHeight="1" x14ac:dyDescent="0.25">
      <c r="B13" s="868" t="s">
        <v>3</v>
      </c>
      <c r="C13" s="870" t="s">
        <v>1307</v>
      </c>
      <c r="D13" s="870"/>
      <c r="E13" s="871" t="s">
        <v>1308</v>
      </c>
      <c r="F13" s="871"/>
    </row>
    <row r="14" spans="1:9" x14ac:dyDescent="0.25">
      <c r="B14" s="869"/>
      <c r="C14" s="66" t="s">
        <v>5</v>
      </c>
      <c r="D14" s="66" t="s">
        <v>6</v>
      </c>
      <c r="E14" s="53" t="s">
        <v>5</v>
      </c>
      <c r="F14" s="53" t="s">
        <v>6</v>
      </c>
    </row>
    <row r="15" spans="1:9" x14ac:dyDescent="0.25">
      <c r="B15" s="475">
        <v>2010</v>
      </c>
      <c r="C15" s="560">
        <v>12813288</v>
      </c>
      <c r="D15" s="560">
        <v>81034136</v>
      </c>
      <c r="E15" s="560">
        <v>21905457.32</v>
      </c>
      <c r="F15" s="560">
        <v>35536406</v>
      </c>
    </row>
    <row r="16" spans="1:9" x14ac:dyDescent="0.25">
      <c r="B16" s="475">
        <v>2011</v>
      </c>
      <c r="C16" s="560">
        <v>14632046</v>
      </c>
      <c r="D16" s="560">
        <v>98403227</v>
      </c>
      <c r="E16" s="560">
        <v>33862021.18</v>
      </c>
      <c r="F16" s="560">
        <v>52488884.18</v>
      </c>
    </row>
    <row r="17" spans="2:6" x14ac:dyDescent="0.25">
      <c r="B17" s="475">
        <v>2012</v>
      </c>
      <c r="C17" s="560">
        <v>17818512</v>
      </c>
      <c r="D17" s="560">
        <v>145739953</v>
      </c>
      <c r="E17" s="560">
        <v>21907391.489999998</v>
      </c>
      <c r="F17" s="560">
        <v>47860777.450000003</v>
      </c>
    </row>
    <row r="18" spans="2:6" x14ac:dyDescent="0.25">
      <c r="B18" s="475">
        <v>2013</v>
      </c>
      <c r="C18" s="560">
        <v>18010809</v>
      </c>
      <c r="D18" s="560">
        <v>122308055</v>
      </c>
      <c r="E18" s="560">
        <v>32541436.719999999</v>
      </c>
      <c r="F18" s="560">
        <v>60379368.899999999</v>
      </c>
    </row>
    <row r="19" spans="2:6" x14ac:dyDescent="0.25">
      <c r="B19" s="475">
        <v>2014</v>
      </c>
      <c r="C19" s="560">
        <v>16619868</v>
      </c>
      <c r="D19" s="560">
        <v>113135726</v>
      </c>
      <c r="E19" s="560">
        <v>29360243.780000001</v>
      </c>
      <c r="F19" s="560">
        <v>70275448.5</v>
      </c>
    </row>
    <row r="20" spans="2:6" x14ac:dyDescent="0.25">
      <c r="B20" s="629">
        <v>2015</v>
      </c>
      <c r="C20" s="560">
        <v>13630429.789999999</v>
      </c>
      <c r="D20" s="560">
        <v>98531573.25</v>
      </c>
      <c r="E20" s="560">
        <v>32145587.82</v>
      </c>
      <c r="F20" s="560">
        <v>74194515.280000001</v>
      </c>
    </row>
    <row r="21" spans="2:6" x14ac:dyDescent="0.25">
      <c r="B21" s="73">
        <v>2016</v>
      </c>
      <c r="C21" s="561">
        <v>8979927</v>
      </c>
      <c r="D21" s="561">
        <v>75507505</v>
      </c>
      <c r="E21" s="561">
        <v>23401348</v>
      </c>
      <c r="F21" s="561">
        <v>63356019</v>
      </c>
    </row>
    <row r="22" spans="2:6" ht="28.5" customHeight="1" x14ac:dyDescent="0.25">
      <c r="B22" s="857" t="s">
        <v>1604</v>
      </c>
      <c r="C22" s="857"/>
      <c r="D22" s="857"/>
      <c r="E22" s="857"/>
      <c r="F22" s="857"/>
    </row>
    <row r="23" spans="2:6" x14ac:dyDescent="0.25">
      <c r="D23" s="562"/>
    </row>
  </sheetData>
  <sheetProtection algorithmName="SHA-512" hashValue="bQBU7GwygM30iAH+kt9nuKDv/Pt5L4Ta7R+v98mDBN68RLxn5gldexgzTbEdDBV6s5MqQOJ7YX9lVtUo/hSMRw==" saltValue="Gxg7gR+GNxXieKiRAwF0Pg==" spinCount="100000" sheet="1" objects="1" scenarios="1"/>
  <mergeCells count="7">
    <mergeCell ref="B22:F22"/>
    <mergeCell ref="B11:D11"/>
    <mergeCell ref="E11:I11"/>
    <mergeCell ref="B12:F12"/>
    <mergeCell ref="B13:B14"/>
    <mergeCell ref="C13:D13"/>
    <mergeCell ref="E13:F13"/>
  </mergeCells>
  <hyperlinks>
    <hyperlink ref="A1" location="'C2'!A1" display="Regresar "/>
    <hyperlink ref="C1" location="M.2.5.2.c.1!A1" display="Ver metadato de importación"/>
    <hyperlink ref="E1" location="M.2.5.2.d.1!A1" display="Ver metadato de exportación "/>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M49"/>
  <sheetViews>
    <sheetView showGridLines="0" zoomScale="80" zoomScaleNormal="80" workbookViewId="0">
      <selection activeCell="B11" sqref="B11:D11"/>
    </sheetView>
  </sheetViews>
  <sheetFormatPr defaultColWidth="11.44140625" defaultRowHeight="15" x14ac:dyDescent="0.25"/>
  <cols>
    <col min="1" max="1" width="11.44140625" style="116"/>
    <col min="2" max="2" width="11.44140625" style="115"/>
    <col min="3" max="3" width="22.88671875" style="115" customWidth="1"/>
    <col min="4" max="4" width="14.44140625" style="115" customWidth="1"/>
    <col min="5" max="10" width="11.44140625" style="116"/>
    <col min="11" max="11" width="13.6640625" style="116" customWidth="1"/>
    <col min="12" max="12" width="11.44140625" style="116"/>
    <col min="13" max="13" width="36.6640625" style="116" customWidth="1"/>
    <col min="14" max="16384" width="11.44140625" style="116"/>
  </cols>
  <sheetData>
    <row r="1" spans="1:13" x14ac:dyDescent="0.25">
      <c r="A1" s="188" t="s">
        <v>183</v>
      </c>
    </row>
    <row r="2" spans="1:13" ht="15.6" x14ac:dyDescent="0.25">
      <c r="B2" s="828" t="s">
        <v>202</v>
      </c>
      <c r="C2" s="828"/>
      <c r="D2" s="828"/>
      <c r="E2" s="828"/>
      <c r="F2" s="828"/>
      <c r="G2" s="828"/>
      <c r="H2" s="828"/>
      <c r="I2" s="828"/>
      <c r="J2" s="828"/>
      <c r="K2" s="828"/>
      <c r="L2" s="828"/>
      <c r="M2" s="828"/>
    </row>
    <row r="3" spans="1:13" ht="15.6" thickBot="1" x14ac:dyDescent="0.3">
      <c r="B3" s="827"/>
      <c r="C3" s="827"/>
      <c r="D3" s="827"/>
      <c r="E3" s="827"/>
      <c r="F3" s="827"/>
      <c r="G3" s="827"/>
      <c r="H3" s="827"/>
      <c r="I3" s="827"/>
      <c r="J3" s="827"/>
      <c r="K3" s="827"/>
      <c r="L3" s="827"/>
      <c r="M3" s="827"/>
    </row>
    <row r="4" spans="1:13" ht="16.2" thickBot="1" x14ac:dyDescent="0.3">
      <c r="B4" s="847" t="s">
        <v>203</v>
      </c>
      <c r="C4" s="848"/>
      <c r="D4" s="848"/>
      <c r="E4" s="848"/>
      <c r="F4" s="848" t="s">
        <v>204</v>
      </c>
      <c r="G4" s="848"/>
      <c r="H4" s="848"/>
      <c r="I4" s="848"/>
      <c r="J4" s="848" t="s">
        <v>205</v>
      </c>
      <c r="K4" s="848"/>
      <c r="L4" s="848"/>
      <c r="M4" s="849"/>
    </row>
    <row r="5" spans="1:13" x14ac:dyDescent="0.25">
      <c r="B5" s="845" t="s">
        <v>206</v>
      </c>
      <c r="C5" s="845"/>
      <c r="D5" s="845"/>
      <c r="E5" s="845"/>
      <c r="F5" s="845"/>
      <c r="G5" s="845"/>
      <c r="H5" s="845"/>
      <c r="I5" s="845"/>
      <c r="J5" s="845"/>
      <c r="K5" s="546"/>
      <c r="L5" s="546"/>
      <c r="M5" s="546"/>
    </row>
    <row r="6" spans="1:13" ht="15.6" x14ac:dyDescent="0.25">
      <c r="B6" s="828" t="s">
        <v>207</v>
      </c>
      <c r="C6" s="828"/>
      <c r="D6" s="828"/>
      <c r="E6" s="828"/>
      <c r="F6" s="828"/>
      <c r="G6" s="828"/>
      <c r="H6" s="828"/>
      <c r="I6" s="828"/>
      <c r="J6" s="828"/>
      <c r="K6" s="828"/>
      <c r="L6" s="828"/>
      <c r="M6" s="828"/>
    </row>
    <row r="7" spans="1:13" ht="15.6" thickBot="1" x14ac:dyDescent="0.3">
      <c r="B7" s="827"/>
      <c r="C7" s="827"/>
      <c r="D7" s="827"/>
      <c r="E7" s="827"/>
      <c r="F7" s="827"/>
      <c r="G7" s="827"/>
      <c r="H7" s="827"/>
      <c r="I7" s="827"/>
      <c r="J7" s="827"/>
      <c r="K7" s="546"/>
      <c r="L7" s="546"/>
      <c r="M7" s="546"/>
    </row>
    <row r="8" spans="1:13" x14ac:dyDescent="0.25">
      <c r="B8" s="829" t="s">
        <v>208</v>
      </c>
      <c r="C8" s="830"/>
      <c r="D8" s="830"/>
      <c r="E8" s="830" t="s">
        <v>1309</v>
      </c>
      <c r="F8" s="830"/>
      <c r="G8" s="830"/>
      <c r="H8" s="830" t="s">
        <v>209</v>
      </c>
      <c r="I8" s="830"/>
      <c r="J8" s="830"/>
      <c r="K8" s="830"/>
      <c r="L8" s="830"/>
      <c r="M8" s="846"/>
    </row>
    <row r="9" spans="1:13" ht="15.6" x14ac:dyDescent="0.25">
      <c r="B9" s="820" t="s">
        <v>210</v>
      </c>
      <c r="C9" s="796"/>
      <c r="D9" s="797"/>
      <c r="E9" s="841" t="s">
        <v>1310</v>
      </c>
      <c r="F9" s="842"/>
      <c r="G9" s="842"/>
      <c r="H9" s="842"/>
      <c r="I9" s="842"/>
      <c r="J9" s="842"/>
      <c r="K9" s="842"/>
      <c r="L9" s="842"/>
      <c r="M9" s="843"/>
    </row>
    <row r="10" spans="1:13" x14ac:dyDescent="0.25">
      <c r="B10" s="820" t="s">
        <v>211</v>
      </c>
      <c r="C10" s="796"/>
      <c r="D10" s="797"/>
      <c r="E10" s="795" t="s">
        <v>257</v>
      </c>
      <c r="F10" s="796"/>
      <c r="G10" s="796"/>
      <c r="H10" s="796"/>
      <c r="I10" s="796"/>
      <c r="J10" s="796"/>
      <c r="K10" s="796"/>
      <c r="L10" s="796"/>
      <c r="M10" s="844"/>
    </row>
    <row r="11" spans="1:13" x14ac:dyDescent="0.25">
      <c r="B11" s="804" t="s">
        <v>1311</v>
      </c>
      <c r="C11" s="794"/>
      <c r="D11" s="794"/>
      <c r="E11" s="840" t="s">
        <v>336</v>
      </c>
      <c r="F11" s="840"/>
      <c r="G11" s="840"/>
      <c r="H11" s="840"/>
      <c r="I11" s="840"/>
      <c r="J11" s="840"/>
      <c r="K11" s="840"/>
      <c r="L11" s="840"/>
      <c r="M11" s="840"/>
    </row>
    <row r="12" spans="1:13" x14ac:dyDescent="0.25">
      <c r="B12" s="804" t="s">
        <v>1312</v>
      </c>
      <c r="C12" s="794"/>
      <c r="D12" s="794"/>
      <c r="E12" s="840" t="s">
        <v>1236</v>
      </c>
      <c r="F12" s="840"/>
      <c r="G12" s="840"/>
      <c r="H12" s="840"/>
      <c r="I12" s="840"/>
      <c r="J12" s="840"/>
      <c r="K12" s="840"/>
      <c r="L12" s="840"/>
      <c r="M12" s="840"/>
    </row>
    <row r="13" spans="1:13" x14ac:dyDescent="0.25">
      <c r="B13" s="804" t="s">
        <v>1313</v>
      </c>
      <c r="C13" s="794"/>
      <c r="D13" s="794"/>
      <c r="E13" s="840" t="s">
        <v>354</v>
      </c>
      <c r="F13" s="840"/>
      <c r="G13" s="840"/>
      <c r="H13" s="840"/>
      <c r="I13" s="840"/>
      <c r="J13" s="840"/>
      <c r="K13" s="840"/>
      <c r="L13" s="840"/>
      <c r="M13" s="840"/>
    </row>
    <row r="14" spans="1:13" x14ac:dyDescent="0.25">
      <c r="B14" s="804" t="s">
        <v>215</v>
      </c>
      <c r="C14" s="794"/>
      <c r="D14" s="794"/>
      <c r="E14" s="824"/>
      <c r="F14" s="825"/>
      <c r="G14" s="825"/>
      <c r="H14" s="825"/>
      <c r="I14" s="825"/>
      <c r="J14" s="825"/>
      <c r="K14" s="825"/>
      <c r="L14" s="825"/>
      <c r="M14" s="826"/>
    </row>
    <row r="15" spans="1:13" x14ac:dyDescent="0.25">
      <c r="B15" s="804" t="s">
        <v>216</v>
      </c>
      <c r="C15" s="794"/>
      <c r="D15" s="794"/>
      <c r="E15" s="814" t="s">
        <v>217</v>
      </c>
      <c r="F15" s="815"/>
      <c r="G15" s="815"/>
      <c r="H15" s="815"/>
      <c r="I15" s="815"/>
      <c r="J15" s="815"/>
      <c r="K15" s="815"/>
      <c r="L15" s="815"/>
      <c r="M15" s="816"/>
    </row>
    <row r="16" spans="1:13" x14ac:dyDescent="0.25">
      <c r="B16" s="804" t="s">
        <v>218</v>
      </c>
      <c r="C16" s="794"/>
      <c r="D16" s="794"/>
      <c r="E16" s="839" t="s">
        <v>376</v>
      </c>
      <c r="F16" s="818"/>
      <c r="G16" s="819"/>
      <c r="H16" s="821" t="s">
        <v>260</v>
      </c>
      <c r="I16" s="822"/>
      <c r="J16" s="822"/>
      <c r="K16" s="822"/>
      <c r="L16" s="822"/>
      <c r="M16" s="823"/>
    </row>
    <row r="17" spans="2:13" ht="15" customHeight="1" x14ac:dyDescent="0.25">
      <c r="B17" s="804" t="s">
        <v>221</v>
      </c>
      <c r="C17" s="794"/>
      <c r="D17" s="794"/>
      <c r="E17" s="821" t="s">
        <v>222</v>
      </c>
      <c r="F17" s="822"/>
      <c r="G17" s="822"/>
      <c r="H17" s="822"/>
      <c r="I17" s="822"/>
      <c r="J17" s="822"/>
      <c r="K17" s="822"/>
      <c r="L17" s="822"/>
      <c r="M17" s="823"/>
    </row>
    <row r="18" spans="2:13" ht="15" customHeight="1" x14ac:dyDescent="0.25">
      <c r="B18" s="820" t="s">
        <v>223</v>
      </c>
      <c r="C18" s="796"/>
      <c r="D18" s="797"/>
      <c r="E18" s="821" t="s">
        <v>224</v>
      </c>
      <c r="F18" s="822"/>
      <c r="G18" s="822"/>
      <c r="H18" s="822"/>
      <c r="I18" s="822"/>
      <c r="J18" s="822"/>
      <c r="K18" s="822"/>
      <c r="L18" s="822"/>
      <c r="M18" s="823"/>
    </row>
    <row r="19" spans="2:13" ht="16.2" thickBot="1" x14ac:dyDescent="0.3">
      <c r="B19" s="834" t="s">
        <v>225</v>
      </c>
      <c r="C19" s="835"/>
      <c r="D19" s="836"/>
      <c r="E19" s="860" t="s">
        <v>226</v>
      </c>
      <c r="F19" s="860"/>
      <c r="G19" s="837" t="s">
        <v>227</v>
      </c>
      <c r="H19" s="837"/>
      <c r="I19" s="837" t="s">
        <v>228</v>
      </c>
      <c r="J19" s="837"/>
      <c r="K19" s="837"/>
      <c r="L19" s="837"/>
      <c r="M19" s="838"/>
    </row>
    <row r="20" spans="2:13" x14ac:dyDescent="0.25">
      <c r="B20" s="827"/>
      <c r="C20" s="827"/>
      <c r="D20" s="827"/>
      <c r="E20" s="827"/>
      <c r="F20" s="827"/>
      <c r="G20" s="827"/>
      <c r="H20" s="827"/>
      <c r="I20" s="827"/>
      <c r="J20" s="827"/>
      <c r="K20" s="827"/>
      <c r="L20" s="827"/>
      <c r="M20" s="827"/>
    </row>
    <row r="21" spans="2:13" ht="15.6" x14ac:dyDescent="0.25">
      <c r="B21" s="828" t="s">
        <v>229</v>
      </c>
      <c r="C21" s="828"/>
      <c r="D21" s="828"/>
      <c r="E21" s="828"/>
      <c r="F21" s="828"/>
      <c r="G21" s="828"/>
      <c r="H21" s="828"/>
      <c r="I21" s="828"/>
      <c r="J21" s="828"/>
      <c r="K21" s="828"/>
      <c r="L21" s="828"/>
      <c r="M21" s="828"/>
    </row>
    <row r="22" spans="2:13" ht="15.6" thickBot="1" x14ac:dyDescent="0.3">
      <c r="B22" s="827"/>
      <c r="C22" s="827"/>
      <c r="D22" s="827"/>
      <c r="E22" s="827"/>
      <c r="F22" s="827"/>
      <c r="G22" s="827"/>
      <c r="H22" s="827"/>
      <c r="I22" s="827"/>
      <c r="J22" s="827"/>
      <c r="K22" s="827"/>
      <c r="L22" s="827"/>
      <c r="M22" s="827"/>
    </row>
    <row r="23" spans="2:13" ht="53.25" customHeight="1" x14ac:dyDescent="0.25">
      <c r="B23" s="829" t="s">
        <v>230</v>
      </c>
      <c r="C23" s="830"/>
      <c r="D23" s="830"/>
      <c r="E23" s="831" t="s">
        <v>1314</v>
      </c>
      <c r="F23" s="832"/>
      <c r="G23" s="832"/>
      <c r="H23" s="832"/>
      <c r="I23" s="832"/>
      <c r="J23" s="832"/>
      <c r="K23" s="832"/>
      <c r="L23" s="832"/>
      <c r="M23" s="833"/>
    </row>
    <row r="24" spans="2:13" ht="174" customHeight="1" x14ac:dyDescent="0.25">
      <c r="B24" s="820" t="s">
        <v>231</v>
      </c>
      <c r="C24" s="796"/>
      <c r="D24" s="797"/>
      <c r="E24" s="821" t="s">
        <v>1315</v>
      </c>
      <c r="F24" s="822"/>
      <c r="G24" s="822"/>
      <c r="H24" s="822"/>
      <c r="I24" s="822"/>
      <c r="J24" s="822"/>
      <c r="K24" s="822"/>
      <c r="L24" s="822"/>
      <c r="M24" s="823"/>
    </row>
    <row r="25" spans="2:13" ht="39" customHeight="1" x14ac:dyDescent="0.25">
      <c r="B25" s="804" t="s">
        <v>232</v>
      </c>
      <c r="C25" s="794"/>
      <c r="D25" s="794"/>
      <c r="E25" s="821" t="s">
        <v>1316</v>
      </c>
      <c r="F25" s="822"/>
      <c r="G25" s="822"/>
      <c r="H25" s="822"/>
      <c r="I25" s="822"/>
      <c r="J25" s="822"/>
      <c r="K25" s="822"/>
      <c r="L25" s="822"/>
      <c r="M25" s="823"/>
    </row>
    <row r="26" spans="2:13" x14ac:dyDescent="0.25">
      <c r="B26" s="804" t="s">
        <v>233</v>
      </c>
      <c r="C26" s="794"/>
      <c r="D26" s="794"/>
      <c r="E26" s="850"/>
      <c r="F26" s="851"/>
      <c r="G26" s="851"/>
      <c r="H26" s="851"/>
      <c r="I26" s="851"/>
      <c r="J26" s="851"/>
      <c r="K26" s="851"/>
      <c r="L26" s="851"/>
      <c r="M26" s="852"/>
    </row>
    <row r="27" spans="2:13" x14ac:dyDescent="0.25">
      <c r="B27" s="804" t="s">
        <v>234</v>
      </c>
      <c r="C27" s="794"/>
      <c r="D27" s="794"/>
      <c r="E27" s="814"/>
      <c r="F27" s="815"/>
      <c r="G27" s="815"/>
      <c r="H27" s="815"/>
      <c r="I27" s="815"/>
      <c r="J27" s="815"/>
      <c r="K27" s="815"/>
      <c r="L27" s="815"/>
      <c r="M27" s="816"/>
    </row>
    <row r="28" spans="2:13" ht="36.75" customHeight="1" x14ac:dyDescent="0.25">
      <c r="B28" s="804" t="s">
        <v>235</v>
      </c>
      <c r="C28" s="794"/>
      <c r="D28" s="794"/>
      <c r="E28" s="814" t="s">
        <v>1317</v>
      </c>
      <c r="F28" s="815"/>
      <c r="G28" s="815"/>
      <c r="H28" s="815"/>
      <c r="I28" s="815"/>
      <c r="J28" s="815"/>
      <c r="K28" s="815"/>
      <c r="L28" s="815"/>
      <c r="M28" s="816"/>
    </row>
    <row r="29" spans="2:13" ht="15.6" x14ac:dyDescent="0.25">
      <c r="B29" s="817" t="s">
        <v>236</v>
      </c>
      <c r="C29" s="818"/>
      <c r="D29" s="819"/>
      <c r="E29" s="548"/>
      <c r="F29" s="794" t="s">
        <v>237</v>
      </c>
      <c r="G29" s="794"/>
      <c r="H29" s="548" t="s">
        <v>238</v>
      </c>
      <c r="I29" s="794" t="s">
        <v>239</v>
      </c>
      <c r="J29" s="794"/>
      <c r="K29" s="861" t="s">
        <v>264</v>
      </c>
      <c r="L29" s="861"/>
      <c r="M29" s="549" t="s">
        <v>265</v>
      </c>
    </row>
    <row r="30" spans="2:13" x14ac:dyDescent="0.25">
      <c r="B30" s="804" t="s">
        <v>242</v>
      </c>
      <c r="C30" s="794"/>
      <c r="D30" s="794"/>
      <c r="E30" s="805" t="s">
        <v>266</v>
      </c>
      <c r="F30" s="805"/>
      <c r="G30" s="805"/>
      <c r="H30" s="805"/>
      <c r="I30" s="805"/>
      <c r="J30" s="805"/>
      <c r="K30" s="805"/>
      <c r="L30" s="805"/>
      <c r="M30" s="806"/>
    </row>
    <row r="31" spans="2:13" ht="15.6" x14ac:dyDescent="0.25">
      <c r="B31" s="804" t="s">
        <v>218</v>
      </c>
      <c r="C31" s="794"/>
      <c r="D31" s="794"/>
      <c r="E31" s="794" t="s">
        <v>244</v>
      </c>
      <c r="F31" s="794"/>
      <c r="G31" s="794"/>
      <c r="H31" s="794"/>
      <c r="I31" s="794"/>
      <c r="J31" s="861" t="s">
        <v>245</v>
      </c>
      <c r="K31" s="861"/>
      <c r="L31" s="861"/>
      <c r="M31" s="862"/>
    </row>
    <row r="32" spans="2:13" x14ac:dyDescent="0.25">
      <c r="B32" s="804" t="s">
        <v>246</v>
      </c>
      <c r="C32" s="794"/>
      <c r="D32" s="794"/>
      <c r="E32" s="805" t="s">
        <v>267</v>
      </c>
      <c r="F32" s="805"/>
      <c r="G32" s="805"/>
      <c r="H32" s="805"/>
      <c r="I32" s="805"/>
      <c r="J32" s="805"/>
      <c r="K32" s="805"/>
      <c r="L32" s="805"/>
      <c r="M32" s="806"/>
    </row>
    <row r="33" spans="2:13" x14ac:dyDescent="0.25">
      <c r="B33" s="547" t="s">
        <v>248</v>
      </c>
      <c r="C33" s="548"/>
      <c r="D33" s="548"/>
      <c r="E33" s="794"/>
      <c r="F33" s="794"/>
      <c r="G33" s="794"/>
      <c r="H33" s="794"/>
      <c r="I33" s="794"/>
      <c r="J33" s="794"/>
      <c r="K33" s="794"/>
      <c r="L33" s="794"/>
      <c r="M33" s="807"/>
    </row>
    <row r="34" spans="2:13" x14ac:dyDescent="0.25">
      <c r="B34" s="808"/>
      <c r="C34" s="809"/>
      <c r="D34" s="809"/>
      <c r="E34" s="809"/>
      <c r="F34" s="809"/>
      <c r="G34" s="809"/>
      <c r="H34" s="809"/>
      <c r="I34" s="809"/>
      <c r="J34" s="809"/>
      <c r="K34" s="809"/>
      <c r="L34" s="809"/>
      <c r="M34" s="810"/>
    </row>
    <row r="35" spans="2:13" ht="15.6" x14ac:dyDescent="0.25">
      <c r="B35" s="811" t="s">
        <v>249</v>
      </c>
      <c r="C35" s="812"/>
      <c r="D35" s="812"/>
      <c r="E35" s="812"/>
      <c r="F35" s="812"/>
      <c r="G35" s="812"/>
      <c r="H35" s="812"/>
      <c r="I35" s="812"/>
      <c r="J35" s="812"/>
      <c r="K35" s="812"/>
      <c r="L35" s="812"/>
      <c r="M35" s="813"/>
    </row>
    <row r="36" spans="2:13" ht="15.6" thickBot="1" x14ac:dyDescent="0.3">
      <c r="B36" s="798"/>
      <c r="C36" s="799"/>
      <c r="D36" s="799"/>
      <c r="E36" s="799"/>
      <c r="F36" s="799"/>
      <c r="G36" s="799"/>
      <c r="H36" s="799"/>
      <c r="I36" s="799"/>
      <c r="J36" s="799"/>
      <c r="K36" s="799"/>
      <c r="L36" s="799"/>
      <c r="M36" s="800"/>
    </row>
    <row r="37" spans="2:13" x14ac:dyDescent="0.25">
      <c r="B37" s="801"/>
      <c r="C37" s="802"/>
      <c r="D37" s="802"/>
      <c r="E37" s="802"/>
      <c r="F37" s="802"/>
      <c r="G37" s="802"/>
      <c r="H37" s="802"/>
      <c r="I37" s="802"/>
      <c r="J37" s="802"/>
      <c r="K37" s="802"/>
      <c r="L37" s="802"/>
      <c r="M37" s="803"/>
    </row>
    <row r="38" spans="2:13" x14ac:dyDescent="0.25">
      <c r="B38" s="546"/>
      <c r="C38" s="546"/>
      <c r="D38" s="546"/>
      <c r="E38" s="546"/>
      <c r="F38" s="546"/>
      <c r="G38" s="546"/>
      <c r="H38" s="546"/>
      <c r="I38" s="546"/>
      <c r="J38" s="546"/>
      <c r="K38" s="546"/>
      <c r="L38" s="546"/>
      <c r="M38" s="546"/>
    </row>
    <row r="39" spans="2:13" x14ac:dyDescent="0.25">
      <c r="B39" s="546"/>
      <c r="C39" s="794" t="s">
        <v>250</v>
      </c>
      <c r="D39" s="794"/>
      <c r="E39" s="794"/>
      <c r="F39" s="794"/>
      <c r="G39" s="794"/>
      <c r="H39" s="794"/>
      <c r="I39" s="794"/>
      <c r="J39" s="794"/>
      <c r="K39" s="794"/>
      <c r="L39" s="794"/>
      <c r="M39" s="794"/>
    </row>
    <row r="40" spans="2:13" x14ac:dyDescent="0.25">
      <c r="B40" s="546"/>
      <c r="C40" s="548" t="s">
        <v>251</v>
      </c>
      <c r="D40" s="795" t="s">
        <v>252</v>
      </c>
      <c r="E40" s="796"/>
      <c r="F40" s="796"/>
      <c r="G40" s="796"/>
      <c r="H40" s="795" t="s">
        <v>253</v>
      </c>
      <c r="I40" s="796"/>
      <c r="J40" s="796"/>
      <c r="K40" s="796"/>
      <c r="L40" s="796"/>
      <c r="M40" s="797"/>
    </row>
    <row r="41" spans="2:13" x14ac:dyDescent="0.25">
      <c r="B41" s="546"/>
      <c r="C41" s="121">
        <v>42317</v>
      </c>
      <c r="D41" s="794" t="s">
        <v>254</v>
      </c>
      <c r="E41" s="794"/>
      <c r="F41" s="794"/>
      <c r="G41" s="794"/>
      <c r="H41" s="795" t="s">
        <v>255</v>
      </c>
      <c r="I41" s="796"/>
      <c r="J41" s="796"/>
      <c r="K41" s="796"/>
      <c r="L41" s="796"/>
      <c r="M41" s="797"/>
    </row>
    <row r="42" spans="2:13" x14ac:dyDescent="0.25">
      <c r="B42" s="546"/>
      <c r="C42" s="552">
        <v>42615</v>
      </c>
      <c r="D42" s="794" t="s">
        <v>504</v>
      </c>
      <c r="E42" s="794"/>
      <c r="F42" s="794"/>
      <c r="G42" s="794"/>
      <c r="H42" s="795" t="s">
        <v>1318</v>
      </c>
      <c r="I42" s="796"/>
      <c r="J42" s="796"/>
      <c r="K42" s="796"/>
      <c r="L42" s="796"/>
      <c r="M42" s="797"/>
    </row>
    <row r="43" spans="2:13" x14ac:dyDescent="0.25">
      <c r="B43" s="546"/>
      <c r="C43" s="548"/>
      <c r="D43" s="794"/>
      <c r="E43" s="794"/>
      <c r="F43" s="794"/>
      <c r="G43" s="794"/>
      <c r="H43" s="794"/>
      <c r="I43" s="794"/>
      <c r="J43" s="794"/>
      <c r="K43" s="794"/>
      <c r="L43" s="794"/>
      <c r="M43" s="794"/>
    </row>
    <row r="44" spans="2:13" x14ac:dyDescent="0.25">
      <c r="B44" s="546"/>
      <c r="C44" s="548"/>
      <c r="D44" s="794"/>
      <c r="E44" s="794"/>
      <c r="F44" s="794"/>
      <c r="G44" s="794"/>
      <c r="H44" s="794"/>
      <c r="I44" s="794"/>
      <c r="J44" s="794"/>
      <c r="K44" s="794"/>
      <c r="L44" s="794"/>
      <c r="M44" s="794"/>
    </row>
    <row r="45" spans="2:13" x14ac:dyDescent="0.25">
      <c r="B45" s="546"/>
      <c r="C45" s="548"/>
      <c r="D45" s="794"/>
      <c r="E45" s="794"/>
      <c r="F45" s="794"/>
      <c r="G45" s="794"/>
      <c r="H45" s="794"/>
      <c r="I45" s="794"/>
      <c r="J45" s="794"/>
      <c r="K45" s="794"/>
      <c r="L45" s="794"/>
      <c r="M45" s="794"/>
    </row>
    <row r="46" spans="2:13" x14ac:dyDescent="0.25">
      <c r="B46" s="546"/>
      <c r="C46" s="548"/>
      <c r="D46" s="794"/>
      <c r="E46" s="794"/>
      <c r="F46" s="794"/>
      <c r="G46" s="794"/>
      <c r="H46" s="794"/>
      <c r="I46" s="794"/>
      <c r="J46" s="794"/>
      <c r="K46" s="794"/>
      <c r="L46" s="794"/>
      <c r="M46" s="794"/>
    </row>
    <row r="47" spans="2:13" x14ac:dyDescent="0.25">
      <c r="B47" s="546"/>
      <c r="C47" s="548"/>
      <c r="D47" s="794"/>
      <c r="E47" s="794"/>
      <c r="F47" s="794"/>
      <c r="G47" s="794"/>
      <c r="H47" s="794"/>
      <c r="I47" s="794"/>
      <c r="J47" s="794"/>
      <c r="K47" s="794"/>
      <c r="L47" s="794"/>
      <c r="M47" s="794"/>
    </row>
    <row r="48" spans="2:13" x14ac:dyDescent="0.25">
      <c r="B48" s="546"/>
      <c r="C48" s="548"/>
      <c r="D48" s="794"/>
      <c r="E48" s="794"/>
      <c r="F48" s="794"/>
      <c r="G48" s="794"/>
      <c r="H48" s="794"/>
      <c r="I48" s="794"/>
      <c r="J48" s="794"/>
      <c r="K48" s="794"/>
      <c r="L48" s="794"/>
      <c r="M48" s="794"/>
    </row>
    <row r="49" spans="2:13" x14ac:dyDescent="0.25">
      <c r="B49" s="546"/>
      <c r="C49" s="548"/>
      <c r="D49" s="794"/>
      <c r="E49" s="794"/>
      <c r="F49" s="794"/>
      <c r="G49" s="794"/>
      <c r="H49" s="794"/>
      <c r="I49" s="794"/>
      <c r="J49" s="794"/>
      <c r="K49" s="794"/>
      <c r="L49" s="794"/>
      <c r="M49" s="794"/>
    </row>
  </sheetData>
  <sheetProtection algorithmName="SHA-512" hashValue="JojtqsiFPWxD+7YZxuFw4A7I/L8RX5NPBPGeBgbTvDRaCY2W7Gd9x0/HTZ9ESTggyRju9MTcTBC4wVVGD9M+8g==" saltValue="+/6x/rGpya6j2EVVaewFjA==" spinCount="100000" sheet="1" objects="1" scenarios="1"/>
  <mergeCells count="88">
    <mergeCell ref="B9:D9"/>
    <mergeCell ref="E9:M9"/>
    <mergeCell ref="B2:M2"/>
    <mergeCell ref="B3:M3"/>
    <mergeCell ref="B4:E4"/>
    <mergeCell ref="F4:I4"/>
    <mergeCell ref="J4:M4"/>
    <mergeCell ref="B5:J5"/>
    <mergeCell ref="B6:M6"/>
    <mergeCell ref="B7:J7"/>
    <mergeCell ref="B8:D8"/>
    <mergeCell ref="E8:G8"/>
    <mergeCell ref="H8:M8"/>
    <mergeCell ref="B10:D10"/>
    <mergeCell ref="E10:M10"/>
    <mergeCell ref="B11:D11"/>
    <mergeCell ref="E11:M11"/>
    <mergeCell ref="B12:D12"/>
    <mergeCell ref="E12:M12"/>
    <mergeCell ref="B18:D18"/>
    <mergeCell ref="E18:M18"/>
    <mergeCell ref="B13:D13"/>
    <mergeCell ref="E13:M13"/>
    <mergeCell ref="B14:D14"/>
    <mergeCell ref="E14:M14"/>
    <mergeCell ref="B15:D15"/>
    <mergeCell ref="E15:M15"/>
    <mergeCell ref="B16:D16"/>
    <mergeCell ref="E16:G16"/>
    <mergeCell ref="H16:M16"/>
    <mergeCell ref="B17:D17"/>
    <mergeCell ref="E17:M17"/>
    <mergeCell ref="B25:D25"/>
    <mergeCell ref="E25:M25"/>
    <mergeCell ref="B19:D19"/>
    <mergeCell ref="E19:F19"/>
    <mergeCell ref="G19:H19"/>
    <mergeCell ref="I19:M19"/>
    <mergeCell ref="B20:M20"/>
    <mergeCell ref="B21:M21"/>
    <mergeCell ref="B22:M22"/>
    <mergeCell ref="B23:D23"/>
    <mergeCell ref="E23:M23"/>
    <mergeCell ref="B24:D24"/>
    <mergeCell ref="E24:M24"/>
    <mergeCell ref="B26:D26"/>
    <mergeCell ref="E26:M26"/>
    <mergeCell ref="B27:D27"/>
    <mergeCell ref="E27:M27"/>
    <mergeCell ref="B28:D28"/>
    <mergeCell ref="E28:M28"/>
    <mergeCell ref="B29:D29"/>
    <mergeCell ref="F29:G29"/>
    <mergeCell ref="I29:J29"/>
    <mergeCell ref="K29:L29"/>
    <mergeCell ref="B30:D30"/>
    <mergeCell ref="E30:M30"/>
    <mergeCell ref="D40:G40"/>
    <mergeCell ref="H40:M40"/>
    <mergeCell ref="B31:D31"/>
    <mergeCell ref="E31:I31"/>
    <mergeCell ref="J31:M31"/>
    <mergeCell ref="B32:D32"/>
    <mergeCell ref="E32:M32"/>
    <mergeCell ref="E33:M33"/>
    <mergeCell ref="B34:M34"/>
    <mergeCell ref="B35:M35"/>
    <mergeCell ref="B36:M36"/>
    <mergeCell ref="B37:M37"/>
    <mergeCell ref="C39:M39"/>
    <mergeCell ref="D41:G41"/>
    <mergeCell ref="H41:M41"/>
    <mergeCell ref="D42:G42"/>
    <mergeCell ref="H42:M42"/>
    <mergeCell ref="D43:G43"/>
    <mergeCell ref="H43:M43"/>
    <mergeCell ref="D44:G44"/>
    <mergeCell ref="H44:M44"/>
    <mergeCell ref="D45:G45"/>
    <mergeCell ref="H45:M45"/>
    <mergeCell ref="D46:G46"/>
    <mergeCell ref="H46:M46"/>
    <mergeCell ref="D47:G47"/>
    <mergeCell ref="H47:M47"/>
    <mergeCell ref="D48:G48"/>
    <mergeCell ref="H48:M48"/>
    <mergeCell ref="D49:G49"/>
    <mergeCell ref="H49:M49"/>
  </mergeCells>
  <hyperlinks>
    <hyperlink ref="A1" location="'2.5.2.c.1yd.1'!A1" display="REGRESAR"/>
  </hyperlinks>
  <printOptions verticalCentered="1"/>
  <pageMargins left="2.0866141732283467" right="0.70866141732283472" top="0.74803149606299213" bottom="0.74803149606299213" header="0.31496062992125984" footer="0.31496062992125984"/>
  <pageSetup paperSize="66" scale="45"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M49"/>
  <sheetViews>
    <sheetView showGridLines="0" zoomScale="80" zoomScaleNormal="80" workbookViewId="0"/>
  </sheetViews>
  <sheetFormatPr defaultColWidth="11.44140625" defaultRowHeight="15" x14ac:dyDescent="0.25"/>
  <cols>
    <col min="1" max="1" width="11.44140625" style="116"/>
    <col min="2" max="2" width="11.44140625" style="115"/>
    <col min="3" max="3" width="22.88671875" style="115" customWidth="1"/>
    <col min="4" max="4" width="14.44140625" style="115" customWidth="1"/>
    <col min="5" max="10" width="11.44140625" style="116"/>
    <col min="11" max="11" width="13.6640625" style="116" customWidth="1"/>
    <col min="12" max="12" width="11.44140625" style="116" customWidth="1"/>
    <col min="13" max="13" width="35.5546875" style="116" customWidth="1"/>
    <col min="14" max="16384" width="11.44140625" style="116"/>
  </cols>
  <sheetData>
    <row r="1" spans="1:13" x14ac:dyDescent="0.25">
      <c r="A1" s="188" t="s">
        <v>183</v>
      </c>
    </row>
    <row r="2" spans="1:13" ht="15.6" x14ac:dyDescent="0.3">
      <c r="B2" s="900" t="s">
        <v>202</v>
      </c>
      <c r="C2" s="900"/>
      <c r="D2" s="900"/>
      <c r="E2" s="900"/>
      <c r="F2" s="900"/>
      <c r="G2" s="900"/>
      <c r="H2" s="900"/>
      <c r="I2" s="900"/>
      <c r="J2" s="900"/>
      <c r="K2" s="900"/>
      <c r="L2" s="900"/>
      <c r="M2" s="900"/>
    </row>
    <row r="3" spans="1:13" ht="15.6" thickBot="1" x14ac:dyDescent="0.3">
      <c r="B3" s="899"/>
      <c r="C3" s="899"/>
      <c r="D3" s="899"/>
      <c r="E3" s="899"/>
      <c r="F3" s="899"/>
      <c r="G3" s="899"/>
      <c r="H3" s="899"/>
      <c r="I3" s="899"/>
      <c r="J3" s="899"/>
      <c r="K3" s="899"/>
      <c r="L3" s="899"/>
      <c r="M3" s="899"/>
    </row>
    <row r="4" spans="1:13" ht="16.2" thickBot="1" x14ac:dyDescent="0.35">
      <c r="B4" s="908" t="s">
        <v>203</v>
      </c>
      <c r="C4" s="909"/>
      <c r="D4" s="909"/>
      <c r="E4" s="909"/>
      <c r="F4" s="909" t="s">
        <v>204</v>
      </c>
      <c r="G4" s="909"/>
      <c r="H4" s="909"/>
      <c r="I4" s="909"/>
      <c r="J4" s="909" t="s">
        <v>205</v>
      </c>
      <c r="K4" s="909"/>
      <c r="L4" s="909"/>
      <c r="M4" s="910"/>
    </row>
    <row r="5" spans="1:13" x14ac:dyDescent="0.25">
      <c r="B5" s="911" t="s">
        <v>206</v>
      </c>
      <c r="C5" s="911"/>
      <c r="D5" s="911"/>
      <c r="E5" s="911"/>
      <c r="F5" s="911"/>
      <c r="G5" s="911"/>
      <c r="H5" s="911"/>
      <c r="I5" s="911"/>
      <c r="J5" s="911"/>
      <c r="K5" s="176"/>
      <c r="L5" s="176"/>
      <c r="M5" s="176"/>
    </row>
    <row r="6" spans="1:13" ht="15.6" x14ac:dyDescent="0.3">
      <c r="B6" s="900" t="s">
        <v>207</v>
      </c>
      <c r="C6" s="900"/>
      <c r="D6" s="900"/>
      <c r="E6" s="900"/>
      <c r="F6" s="900"/>
      <c r="G6" s="900"/>
      <c r="H6" s="900"/>
      <c r="I6" s="900"/>
      <c r="J6" s="900"/>
      <c r="K6" s="900"/>
      <c r="L6" s="900"/>
      <c r="M6" s="900"/>
    </row>
    <row r="7" spans="1:13" ht="15.6" thickBot="1" x14ac:dyDescent="0.3">
      <c r="B7" s="899"/>
      <c r="C7" s="899"/>
      <c r="D7" s="899"/>
      <c r="E7" s="899"/>
      <c r="F7" s="899"/>
      <c r="G7" s="899"/>
      <c r="H7" s="899"/>
      <c r="I7" s="899"/>
      <c r="J7" s="899"/>
      <c r="K7" s="176"/>
      <c r="L7" s="176"/>
      <c r="M7" s="176"/>
    </row>
    <row r="8" spans="1:13" x14ac:dyDescent="0.25">
      <c r="B8" s="829" t="s">
        <v>208</v>
      </c>
      <c r="C8" s="830"/>
      <c r="D8" s="830"/>
      <c r="E8" s="912" t="s">
        <v>1323</v>
      </c>
      <c r="F8" s="912"/>
      <c r="G8" s="912"/>
      <c r="H8" s="912" t="s">
        <v>209</v>
      </c>
      <c r="I8" s="912"/>
      <c r="J8" s="912"/>
      <c r="K8" s="912"/>
      <c r="L8" s="912"/>
      <c r="M8" s="913"/>
    </row>
    <row r="9" spans="1:13" ht="15.6" x14ac:dyDescent="0.3">
      <c r="B9" s="820" t="s">
        <v>210</v>
      </c>
      <c r="C9" s="796"/>
      <c r="D9" s="797"/>
      <c r="E9" s="905" t="s">
        <v>1324</v>
      </c>
      <c r="F9" s="906"/>
      <c r="G9" s="906"/>
      <c r="H9" s="906"/>
      <c r="I9" s="906"/>
      <c r="J9" s="906"/>
      <c r="K9" s="906"/>
      <c r="L9" s="906"/>
      <c r="M9" s="907"/>
    </row>
    <row r="10" spans="1:13" x14ac:dyDescent="0.25">
      <c r="B10" s="820" t="s">
        <v>211</v>
      </c>
      <c r="C10" s="796"/>
      <c r="D10" s="797"/>
      <c r="E10" s="873" t="s">
        <v>257</v>
      </c>
      <c r="F10" s="874"/>
      <c r="G10" s="874"/>
      <c r="H10" s="874"/>
      <c r="I10" s="874"/>
      <c r="J10" s="874"/>
      <c r="K10" s="874"/>
      <c r="L10" s="874"/>
      <c r="M10" s="904"/>
    </row>
    <row r="11" spans="1:13" x14ac:dyDescent="0.25">
      <c r="B11" s="804" t="s">
        <v>1311</v>
      </c>
      <c r="C11" s="794"/>
      <c r="D11" s="794"/>
      <c r="E11" s="840" t="s">
        <v>336</v>
      </c>
      <c r="F11" s="840"/>
      <c r="G11" s="840"/>
      <c r="H11" s="840"/>
      <c r="I11" s="840"/>
      <c r="J11" s="840"/>
      <c r="K11" s="840"/>
      <c r="L11" s="840"/>
      <c r="M11" s="840"/>
    </row>
    <row r="12" spans="1:13" x14ac:dyDescent="0.25">
      <c r="B12" s="804" t="s">
        <v>1312</v>
      </c>
      <c r="C12" s="794"/>
      <c r="D12" s="794"/>
      <c r="E12" s="840" t="s">
        <v>1236</v>
      </c>
      <c r="F12" s="840"/>
      <c r="G12" s="840"/>
      <c r="H12" s="840"/>
      <c r="I12" s="840"/>
      <c r="J12" s="840"/>
      <c r="K12" s="840"/>
      <c r="L12" s="840"/>
      <c r="M12" s="840"/>
    </row>
    <row r="13" spans="1:13" x14ac:dyDescent="0.25">
      <c r="B13" s="804" t="s">
        <v>1313</v>
      </c>
      <c r="C13" s="794"/>
      <c r="D13" s="794"/>
      <c r="E13" s="840" t="s">
        <v>354</v>
      </c>
      <c r="F13" s="840"/>
      <c r="G13" s="840"/>
      <c r="H13" s="840"/>
      <c r="I13" s="840"/>
      <c r="J13" s="840"/>
      <c r="K13" s="840"/>
      <c r="L13" s="840"/>
      <c r="M13" s="840"/>
    </row>
    <row r="14" spans="1:13" x14ac:dyDescent="0.25">
      <c r="B14" s="804" t="s">
        <v>215</v>
      </c>
      <c r="C14" s="794"/>
      <c r="D14" s="794"/>
      <c r="E14" s="901"/>
      <c r="F14" s="902"/>
      <c r="G14" s="902"/>
      <c r="H14" s="902"/>
      <c r="I14" s="902"/>
      <c r="J14" s="902"/>
      <c r="K14" s="902"/>
      <c r="L14" s="902"/>
      <c r="M14" s="903"/>
    </row>
    <row r="15" spans="1:13" x14ac:dyDescent="0.25">
      <c r="B15" s="804" t="s">
        <v>216</v>
      </c>
      <c r="C15" s="794"/>
      <c r="D15" s="794"/>
      <c r="E15" s="893" t="s">
        <v>217</v>
      </c>
      <c r="F15" s="894"/>
      <c r="G15" s="894"/>
      <c r="H15" s="894"/>
      <c r="I15" s="894"/>
      <c r="J15" s="894"/>
      <c r="K15" s="894"/>
      <c r="L15" s="894"/>
      <c r="M15" s="895"/>
    </row>
    <row r="16" spans="1:13" x14ac:dyDescent="0.25">
      <c r="B16" s="804" t="s">
        <v>218</v>
      </c>
      <c r="C16" s="794"/>
      <c r="D16" s="794"/>
      <c r="E16" s="839" t="s">
        <v>376</v>
      </c>
      <c r="F16" s="818"/>
      <c r="G16" s="819"/>
      <c r="H16" s="821" t="s">
        <v>260</v>
      </c>
      <c r="I16" s="822"/>
      <c r="J16" s="822"/>
      <c r="K16" s="822"/>
      <c r="L16" s="822"/>
      <c r="M16" s="823"/>
    </row>
    <row r="17" spans="2:13" ht="15" customHeight="1" x14ac:dyDescent="0.25">
      <c r="B17" s="804" t="s">
        <v>221</v>
      </c>
      <c r="C17" s="794"/>
      <c r="D17" s="794"/>
      <c r="E17" s="821" t="s">
        <v>222</v>
      </c>
      <c r="F17" s="822"/>
      <c r="G17" s="822"/>
      <c r="H17" s="822"/>
      <c r="I17" s="822"/>
      <c r="J17" s="822"/>
      <c r="K17" s="822"/>
      <c r="L17" s="822"/>
      <c r="M17" s="823"/>
    </row>
    <row r="18" spans="2:13" x14ac:dyDescent="0.25">
      <c r="B18" s="820" t="s">
        <v>223</v>
      </c>
      <c r="C18" s="796"/>
      <c r="D18" s="797"/>
      <c r="E18" s="821" t="s">
        <v>224</v>
      </c>
      <c r="F18" s="822"/>
      <c r="G18" s="822"/>
      <c r="H18" s="822"/>
      <c r="I18" s="822"/>
      <c r="J18" s="822"/>
      <c r="K18" s="822"/>
      <c r="L18" s="822"/>
      <c r="M18" s="823"/>
    </row>
    <row r="19" spans="2:13" ht="16.2" thickBot="1" x14ac:dyDescent="0.3">
      <c r="B19" s="834" t="s">
        <v>225</v>
      </c>
      <c r="C19" s="835"/>
      <c r="D19" s="836"/>
      <c r="E19" s="860" t="s">
        <v>226</v>
      </c>
      <c r="F19" s="860"/>
      <c r="G19" s="837" t="s">
        <v>227</v>
      </c>
      <c r="H19" s="837"/>
      <c r="I19" s="837" t="s">
        <v>228</v>
      </c>
      <c r="J19" s="837"/>
      <c r="K19" s="837"/>
      <c r="L19" s="837"/>
      <c r="M19" s="838"/>
    </row>
    <row r="20" spans="2:13" x14ac:dyDescent="0.25">
      <c r="B20" s="899"/>
      <c r="C20" s="899"/>
      <c r="D20" s="899"/>
      <c r="E20" s="899"/>
      <c r="F20" s="899"/>
      <c r="G20" s="899"/>
      <c r="H20" s="899"/>
      <c r="I20" s="899"/>
      <c r="J20" s="899"/>
      <c r="K20" s="899"/>
      <c r="L20" s="899"/>
      <c r="M20" s="899"/>
    </row>
    <row r="21" spans="2:13" ht="15.6" x14ac:dyDescent="0.3">
      <c r="B21" s="900" t="s">
        <v>229</v>
      </c>
      <c r="C21" s="900"/>
      <c r="D21" s="900"/>
      <c r="E21" s="900"/>
      <c r="F21" s="900"/>
      <c r="G21" s="900"/>
      <c r="H21" s="900"/>
      <c r="I21" s="900"/>
      <c r="J21" s="900"/>
      <c r="K21" s="900"/>
      <c r="L21" s="900"/>
      <c r="M21" s="900"/>
    </row>
    <row r="22" spans="2:13" ht="15.6" thickBot="1" x14ac:dyDescent="0.3">
      <c r="B22" s="899"/>
      <c r="C22" s="899"/>
      <c r="D22" s="899"/>
      <c r="E22" s="899"/>
      <c r="F22" s="899"/>
      <c r="G22" s="899"/>
      <c r="H22" s="899"/>
      <c r="I22" s="899"/>
      <c r="J22" s="899"/>
      <c r="K22" s="899"/>
      <c r="L22" s="899"/>
      <c r="M22" s="899"/>
    </row>
    <row r="23" spans="2:13" ht="51.75" customHeight="1" x14ac:dyDescent="0.25">
      <c r="B23" s="829" t="s">
        <v>230</v>
      </c>
      <c r="C23" s="830"/>
      <c r="D23" s="830"/>
      <c r="E23" s="831" t="s">
        <v>1325</v>
      </c>
      <c r="F23" s="832"/>
      <c r="G23" s="832"/>
      <c r="H23" s="832"/>
      <c r="I23" s="832"/>
      <c r="J23" s="832"/>
      <c r="K23" s="832"/>
      <c r="L23" s="832"/>
      <c r="M23" s="833"/>
    </row>
    <row r="24" spans="2:13" ht="171" customHeight="1" x14ac:dyDescent="0.25">
      <c r="B24" s="820" t="s">
        <v>231</v>
      </c>
      <c r="C24" s="796"/>
      <c r="D24" s="797"/>
      <c r="E24" s="821" t="s">
        <v>1315</v>
      </c>
      <c r="F24" s="822"/>
      <c r="G24" s="822"/>
      <c r="H24" s="822"/>
      <c r="I24" s="822"/>
      <c r="J24" s="822"/>
      <c r="K24" s="822"/>
      <c r="L24" s="822"/>
      <c r="M24" s="823"/>
    </row>
    <row r="25" spans="2:13" ht="38.25" customHeight="1" x14ac:dyDescent="0.25">
      <c r="B25" s="804" t="s">
        <v>232</v>
      </c>
      <c r="C25" s="794"/>
      <c r="D25" s="794"/>
      <c r="E25" s="896" t="s">
        <v>1326</v>
      </c>
      <c r="F25" s="897"/>
      <c r="G25" s="897"/>
      <c r="H25" s="897"/>
      <c r="I25" s="897"/>
      <c r="J25" s="897"/>
      <c r="K25" s="897"/>
      <c r="L25" s="897"/>
      <c r="M25" s="898"/>
    </row>
    <row r="26" spans="2:13" x14ac:dyDescent="0.25">
      <c r="B26" s="804" t="s">
        <v>233</v>
      </c>
      <c r="C26" s="794"/>
      <c r="D26" s="794"/>
      <c r="E26" s="890"/>
      <c r="F26" s="891"/>
      <c r="G26" s="891"/>
      <c r="H26" s="891"/>
      <c r="I26" s="891"/>
      <c r="J26" s="891"/>
      <c r="K26" s="891"/>
      <c r="L26" s="891"/>
      <c r="M26" s="892"/>
    </row>
    <row r="27" spans="2:13" x14ac:dyDescent="0.25">
      <c r="B27" s="804" t="s">
        <v>234</v>
      </c>
      <c r="C27" s="794"/>
      <c r="D27" s="794"/>
      <c r="E27" s="893"/>
      <c r="F27" s="894"/>
      <c r="G27" s="894"/>
      <c r="H27" s="894"/>
      <c r="I27" s="894"/>
      <c r="J27" s="894"/>
      <c r="K27" s="894"/>
      <c r="L27" s="894"/>
      <c r="M27" s="895"/>
    </row>
    <row r="28" spans="2:13" ht="33" customHeight="1" x14ac:dyDescent="0.25">
      <c r="B28" s="804" t="s">
        <v>235</v>
      </c>
      <c r="C28" s="794"/>
      <c r="D28" s="794"/>
      <c r="E28" s="893" t="s">
        <v>1327</v>
      </c>
      <c r="F28" s="894"/>
      <c r="G28" s="894"/>
      <c r="H28" s="894"/>
      <c r="I28" s="894"/>
      <c r="J28" s="894"/>
      <c r="K28" s="894"/>
      <c r="L28" s="894"/>
      <c r="M28" s="895"/>
    </row>
    <row r="29" spans="2:13" ht="18.75" customHeight="1" x14ac:dyDescent="0.3">
      <c r="B29" s="817" t="s">
        <v>236</v>
      </c>
      <c r="C29" s="818"/>
      <c r="D29" s="819"/>
      <c r="E29" s="564"/>
      <c r="F29" s="872" t="s">
        <v>237</v>
      </c>
      <c r="G29" s="872"/>
      <c r="H29" s="564" t="s">
        <v>238</v>
      </c>
      <c r="I29" s="872" t="s">
        <v>239</v>
      </c>
      <c r="J29" s="872"/>
      <c r="K29" s="876" t="s">
        <v>264</v>
      </c>
      <c r="L29" s="876"/>
      <c r="M29" s="565" t="s">
        <v>265</v>
      </c>
    </row>
    <row r="30" spans="2:13" x14ac:dyDescent="0.25">
      <c r="B30" s="804" t="s">
        <v>242</v>
      </c>
      <c r="C30" s="794"/>
      <c r="D30" s="794"/>
      <c r="E30" s="878" t="s">
        <v>266</v>
      </c>
      <c r="F30" s="878"/>
      <c r="G30" s="878"/>
      <c r="H30" s="878"/>
      <c r="I30" s="878"/>
      <c r="J30" s="878"/>
      <c r="K30" s="878"/>
      <c r="L30" s="878"/>
      <c r="M30" s="879"/>
    </row>
    <row r="31" spans="2:13" ht="15.6" x14ac:dyDescent="0.3">
      <c r="B31" s="804" t="s">
        <v>218</v>
      </c>
      <c r="C31" s="794"/>
      <c r="D31" s="794"/>
      <c r="E31" s="872" t="s">
        <v>244</v>
      </c>
      <c r="F31" s="872"/>
      <c r="G31" s="872"/>
      <c r="H31" s="872"/>
      <c r="I31" s="872"/>
      <c r="J31" s="876" t="s">
        <v>245</v>
      </c>
      <c r="K31" s="876"/>
      <c r="L31" s="876"/>
      <c r="M31" s="877"/>
    </row>
    <row r="32" spans="2:13" x14ac:dyDescent="0.25">
      <c r="B32" s="804" t="s">
        <v>246</v>
      </c>
      <c r="C32" s="794"/>
      <c r="D32" s="794"/>
      <c r="E32" s="878" t="s">
        <v>267</v>
      </c>
      <c r="F32" s="878"/>
      <c r="G32" s="878"/>
      <c r="H32" s="878"/>
      <c r="I32" s="878"/>
      <c r="J32" s="878"/>
      <c r="K32" s="878"/>
      <c r="L32" s="878"/>
      <c r="M32" s="879"/>
    </row>
    <row r="33" spans="2:13" x14ac:dyDescent="0.25">
      <c r="B33" s="547" t="s">
        <v>248</v>
      </c>
      <c r="C33" s="548"/>
      <c r="D33" s="548"/>
      <c r="E33" s="872"/>
      <c r="F33" s="872"/>
      <c r="G33" s="872"/>
      <c r="H33" s="872"/>
      <c r="I33" s="872"/>
      <c r="J33" s="872"/>
      <c r="K33" s="872"/>
      <c r="L33" s="872"/>
      <c r="M33" s="880"/>
    </row>
    <row r="34" spans="2:13" x14ac:dyDescent="0.25">
      <c r="B34" s="881"/>
      <c r="C34" s="882"/>
      <c r="D34" s="882"/>
      <c r="E34" s="882"/>
      <c r="F34" s="882"/>
      <c r="G34" s="882"/>
      <c r="H34" s="882"/>
      <c r="I34" s="882"/>
      <c r="J34" s="882"/>
      <c r="K34" s="882"/>
      <c r="L34" s="882"/>
      <c r="M34" s="883"/>
    </row>
    <row r="35" spans="2:13" ht="15.6" x14ac:dyDescent="0.3">
      <c r="B35" s="884" t="s">
        <v>249</v>
      </c>
      <c r="C35" s="885"/>
      <c r="D35" s="885"/>
      <c r="E35" s="885"/>
      <c r="F35" s="885"/>
      <c r="G35" s="885"/>
      <c r="H35" s="885"/>
      <c r="I35" s="885"/>
      <c r="J35" s="885"/>
      <c r="K35" s="885"/>
      <c r="L35" s="885"/>
      <c r="M35" s="886"/>
    </row>
    <row r="36" spans="2:13" ht="15.6" thickBot="1" x14ac:dyDescent="0.3">
      <c r="B36" s="887"/>
      <c r="C36" s="888"/>
      <c r="D36" s="888"/>
      <c r="E36" s="888"/>
      <c r="F36" s="888"/>
      <c r="G36" s="888"/>
      <c r="H36" s="888"/>
      <c r="I36" s="888"/>
      <c r="J36" s="888"/>
      <c r="K36" s="888"/>
      <c r="L36" s="888"/>
      <c r="M36" s="889"/>
    </row>
    <row r="37" spans="2:13" x14ac:dyDescent="0.25">
      <c r="B37" s="801"/>
      <c r="C37" s="802"/>
      <c r="D37" s="802"/>
      <c r="E37" s="802"/>
      <c r="F37" s="802"/>
      <c r="G37" s="802"/>
      <c r="H37" s="802"/>
      <c r="I37" s="802"/>
      <c r="J37" s="802"/>
      <c r="K37" s="802"/>
      <c r="L37" s="802"/>
      <c r="M37" s="803"/>
    </row>
    <row r="38" spans="2:13" x14ac:dyDescent="0.25">
      <c r="B38" s="546"/>
      <c r="C38" s="546"/>
      <c r="D38" s="546"/>
      <c r="E38" s="176"/>
      <c r="F38" s="176"/>
      <c r="G38" s="176"/>
      <c r="H38" s="176"/>
      <c r="I38" s="176"/>
      <c r="J38" s="176"/>
      <c r="K38" s="176"/>
      <c r="L38" s="176"/>
      <c r="M38" s="176"/>
    </row>
    <row r="39" spans="2:13" x14ac:dyDescent="0.25">
      <c r="B39" s="546"/>
      <c r="C39" s="794" t="s">
        <v>250</v>
      </c>
      <c r="D39" s="794"/>
      <c r="E39" s="794"/>
      <c r="F39" s="794"/>
      <c r="G39" s="794"/>
      <c r="H39" s="794"/>
      <c r="I39" s="794"/>
      <c r="J39" s="794"/>
      <c r="K39" s="794"/>
      <c r="L39" s="794"/>
      <c r="M39" s="794"/>
    </row>
    <row r="40" spans="2:13" x14ac:dyDescent="0.25">
      <c r="B40" s="546"/>
      <c r="C40" s="548" t="s">
        <v>251</v>
      </c>
      <c r="D40" s="795" t="s">
        <v>252</v>
      </c>
      <c r="E40" s="796"/>
      <c r="F40" s="796"/>
      <c r="G40" s="796"/>
      <c r="H40" s="873" t="s">
        <v>253</v>
      </c>
      <c r="I40" s="874"/>
      <c r="J40" s="874"/>
      <c r="K40" s="874"/>
      <c r="L40" s="874"/>
      <c r="M40" s="875"/>
    </row>
    <row r="41" spans="2:13" x14ac:dyDescent="0.25">
      <c r="B41" s="546"/>
      <c r="C41" s="121">
        <v>42317</v>
      </c>
      <c r="D41" s="794" t="s">
        <v>254</v>
      </c>
      <c r="E41" s="794"/>
      <c r="F41" s="794"/>
      <c r="G41" s="794"/>
      <c r="H41" s="873" t="s">
        <v>255</v>
      </c>
      <c r="I41" s="874"/>
      <c r="J41" s="874"/>
      <c r="K41" s="874"/>
      <c r="L41" s="874"/>
      <c r="M41" s="875"/>
    </row>
    <row r="42" spans="2:13" x14ac:dyDescent="0.25">
      <c r="B42" s="546"/>
      <c r="C42" s="552">
        <v>42615</v>
      </c>
      <c r="D42" s="794" t="s">
        <v>504</v>
      </c>
      <c r="E42" s="794"/>
      <c r="F42" s="794"/>
      <c r="G42" s="794"/>
      <c r="H42" s="795" t="s">
        <v>1318</v>
      </c>
      <c r="I42" s="796"/>
      <c r="J42" s="796"/>
      <c r="K42" s="796"/>
      <c r="L42" s="796"/>
      <c r="M42" s="797"/>
    </row>
    <row r="43" spans="2:13" x14ac:dyDescent="0.25">
      <c r="B43" s="546"/>
      <c r="C43" s="548"/>
      <c r="D43" s="794"/>
      <c r="E43" s="794"/>
      <c r="F43" s="794"/>
      <c r="G43" s="794"/>
      <c r="H43" s="872"/>
      <c r="I43" s="872"/>
      <c r="J43" s="872"/>
      <c r="K43" s="872"/>
      <c r="L43" s="872"/>
      <c r="M43" s="872"/>
    </row>
    <row r="44" spans="2:13" x14ac:dyDescent="0.25">
      <c r="B44" s="546"/>
      <c r="C44" s="548"/>
      <c r="D44" s="794"/>
      <c r="E44" s="794"/>
      <c r="F44" s="794"/>
      <c r="G44" s="794"/>
      <c r="H44" s="872"/>
      <c r="I44" s="872"/>
      <c r="J44" s="872"/>
      <c r="K44" s="872"/>
      <c r="L44" s="872"/>
      <c r="M44" s="872"/>
    </row>
    <row r="45" spans="2:13" x14ac:dyDescent="0.25">
      <c r="B45" s="546"/>
      <c r="C45" s="548"/>
      <c r="D45" s="794"/>
      <c r="E45" s="794"/>
      <c r="F45" s="794"/>
      <c r="G45" s="794"/>
      <c r="H45" s="872"/>
      <c r="I45" s="872"/>
      <c r="J45" s="872"/>
      <c r="K45" s="872"/>
      <c r="L45" s="872"/>
      <c r="M45" s="872"/>
    </row>
    <row r="46" spans="2:13" x14ac:dyDescent="0.25">
      <c r="B46" s="546"/>
      <c r="C46" s="548"/>
      <c r="D46" s="794"/>
      <c r="E46" s="794"/>
      <c r="F46" s="794"/>
      <c r="G46" s="794"/>
      <c r="H46" s="872"/>
      <c r="I46" s="872"/>
      <c r="J46" s="872"/>
      <c r="K46" s="872"/>
      <c r="L46" s="872"/>
      <c r="M46" s="872"/>
    </row>
    <row r="47" spans="2:13" x14ac:dyDescent="0.25">
      <c r="B47" s="546"/>
      <c r="C47" s="548"/>
      <c r="D47" s="794"/>
      <c r="E47" s="794"/>
      <c r="F47" s="794"/>
      <c r="G47" s="794"/>
      <c r="H47" s="872"/>
      <c r="I47" s="872"/>
      <c r="J47" s="872"/>
      <c r="K47" s="872"/>
      <c r="L47" s="872"/>
      <c r="M47" s="872"/>
    </row>
    <row r="48" spans="2:13" x14ac:dyDescent="0.25">
      <c r="B48" s="546"/>
      <c r="C48" s="548"/>
      <c r="D48" s="794"/>
      <c r="E48" s="794"/>
      <c r="F48" s="794"/>
      <c r="G48" s="794"/>
      <c r="H48" s="872"/>
      <c r="I48" s="872"/>
      <c r="J48" s="872"/>
      <c r="K48" s="872"/>
      <c r="L48" s="872"/>
      <c r="M48" s="872"/>
    </row>
    <row r="49" spans="2:13" x14ac:dyDescent="0.25">
      <c r="B49" s="546"/>
      <c r="C49" s="548"/>
      <c r="D49" s="794"/>
      <c r="E49" s="794"/>
      <c r="F49" s="794"/>
      <c r="G49" s="794"/>
      <c r="H49" s="872"/>
      <c r="I49" s="872"/>
      <c r="J49" s="872"/>
      <c r="K49" s="872"/>
      <c r="L49" s="872"/>
      <c r="M49" s="872"/>
    </row>
  </sheetData>
  <sheetProtection algorithmName="SHA-512" hashValue="6Aphb2UCTeUqie5fIhfKx2MqCQqyOJfH3XboQp3uorPhYudMG5fkF1N4cmezWmN5y8k/Mm2uaIpO9/GJUzI1AA==" saltValue="liC13LCTMUHQJi7lb3+4SQ==" spinCount="100000" sheet="1" objects="1" scenarios="1"/>
  <mergeCells count="88">
    <mergeCell ref="B9:D9"/>
    <mergeCell ref="E9:M9"/>
    <mergeCell ref="B2:M2"/>
    <mergeCell ref="B3:M3"/>
    <mergeCell ref="B4:E4"/>
    <mergeCell ref="F4:I4"/>
    <mergeCell ref="J4:M4"/>
    <mergeCell ref="B5:J5"/>
    <mergeCell ref="B6:M6"/>
    <mergeCell ref="B7:J7"/>
    <mergeCell ref="B8:D8"/>
    <mergeCell ref="E8:G8"/>
    <mergeCell ref="H8:M8"/>
    <mergeCell ref="B10:D10"/>
    <mergeCell ref="E10:M10"/>
    <mergeCell ref="B11:D11"/>
    <mergeCell ref="E11:M11"/>
    <mergeCell ref="B12:D12"/>
    <mergeCell ref="E12:M12"/>
    <mergeCell ref="B18:D18"/>
    <mergeCell ref="E18:M18"/>
    <mergeCell ref="B13:D13"/>
    <mergeCell ref="E13:M13"/>
    <mergeCell ref="B14:D14"/>
    <mergeCell ref="E14:M14"/>
    <mergeCell ref="B15:D15"/>
    <mergeCell ref="E15:M15"/>
    <mergeCell ref="B16:D16"/>
    <mergeCell ref="E16:G16"/>
    <mergeCell ref="H16:M16"/>
    <mergeCell ref="B17:D17"/>
    <mergeCell ref="E17:M17"/>
    <mergeCell ref="B25:D25"/>
    <mergeCell ref="E25:M25"/>
    <mergeCell ref="B19:D19"/>
    <mergeCell ref="E19:F19"/>
    <mergeCell ref="G19:H19"/>
    <mergeCell ref="I19:M19"/>
    <mergeCell ref="B20:M20"/>
    <mergeCell ref="B21:M21"/>
    <mergeCell ref="B22:M22"/>
    <mergeCell ref="B23:D23"/>
    <mergeCell ref="E23:M23"/>
    <mergeCell ref="B24:D24"/>
    <mergeCell ref="E24:M24"/>
    <mergeCell ref="B26:D26"/>
    <mergeCell ref="E26:M26"/>
    <mergeCell ref="B27:D27"/>
    <mergeCell ref="E27:M27"/>
    <mergeCell ref="B28:D28"/>
    <mergeCell ref="E28:M28"/>
    <mergeCell ref="B29:D29"/>
    <mergeCell ref="F29:G29"/>
    <mergeCell ref="I29:J29"/>
    <mergeCell ref="K29:L29"/>
    <mergeCell ref="B30:D30"/>
    <mergeCell ref="E30:M30"/>
    <mergeCell ref="D40:G40"/>
    <mergeCell ref="H40:M40"/>
    <mergeCell ref="B31:D31"/>
    <mergeCell ref="E31:I31"/>
    <mergeCell ref="J31:M31"/>
    <mergeCell ref="B32:D32"/>
    <mergeCell ref="E32:M32"/>
    <mergeCell ref="E33:M33"/>
    <mergeCell ref="B34:M34"/>
    <mergeCell ref="B35:M35"/>
    <mergeCell ref="B36:M36"/>
    <mergeCell ref="B37:M37"/>
    <mergeCell ref="C39:M39"/>
    <mergeCell ref="D41:G41"/>
    <mergeCell ref="H41:M41"/>
    <mergeCell ref="D42:G42"/>
    <mergeCell ref="H42:M42"/>
    <mergeCell ref="D43:G43"/>
    <mergeCell ref="H43:M43"/>
    <mergeCell ref="D44:G44"/>
    <mergeCell ref="H44:M44"/>
    <mergeCell ref="D45:G45"/>
    <mergeCell ref="H45:M45"/>
    <mergeCell ref="D46:G46"/>
    <mergeCell ref="H46:M46"/>
    <mergeCell ref="D47:G47"/>
    <mergeCell ref="H47:M47"/>
    <mergeCell ref="D48:G48"/>
    <mergeCell ref="H48:M48"/>
    <mergeCell ref="D49:G49"/>
    <mergeCell ref="H49:M49"/>
  </mergeCells>
  <hyperlinks>
    <hyperlink ref="A1" location="'2.5.2.c.1yd.1'!A1" display="REGRESAR"/>
  </hyperlinks>
  <printOptions verticalCentered="1"/>
  <pageMargins left="2.0866141732283467" right="0.70866141732283472" top="0.74803149606299213" bottom="0.74803149606299213" header="0.31496062992125984" footer="0.31496062992125984"/>
  <pageSetup paperSize="66" scale="45"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H40"/>
  <sheetViews>
    <sheetView showGridLines="0" workbookViewId="0"/>
  </sheetViews>
  <sheetFormatPr defaultColWidth="11.5546875" defaultRowHeight="14.4" x14ac:dyDescent="0.3"/>
  <sheetData>
    <row r="1" spans="1:3" x14ac:dyDescent="0.3">
      <c r="A1" s="169" t="s">
        <v>183</v>
      </c>
      <c r="B1" s="10"/>
      <c r="C1" s="169" t="s">
        <v>184</v>
      </c>
    </row>
    <row r="2" spans="1:3" ht="15.6" x14ac:dyDescent="0.3">
      <c r="A2" s="24"/>
      <c r="B2" s="89" t="s">
        <v>375</v>
      </c>
      <c r="C2" s="89"/>
    </row>
    <row r="3" spans="1:3" ht="15" x14ac:dyDescent="0.3">
      <c r="A3" s="24"/>
      <c r="B3" s="37" t="s">
        <v>180</v>
      </c>
      <c r="C3" s="87"/>
    </row>
    <row r="4" spans="1:3" ht="15" x14ac:dyDescent="0.3">
      <c r="A4" s="24"/>
      <c r="B4" s="37" t="s">
        <v>164</v>
      </c>
      <c r="C4" s="87"/>
    </row>
    <row r="5" spans="1:3" x14ac:dyDescent="0.3">
      <c r="B5" s="37" t="s">
        <v>459</v>
      </c>
    </row>
    <row r="6" spans="1:3" x14ac:dyDescent="0.3">
      <c r="B6" s="37" t="s">
        <v>1257</v>
      </c>
    </row>
    <row r="7" spans="1:3" x14ac:dyDescent="0.3">
      <c r="B7" s="37" t="s">
        <v>1258</v>
      </c>
    </row>
    <row r="9" spans="1:3" ht="15" x14ac:dyDescent="0.3">
      <c r="B9" s="87" t="s">
        <v>1506</v>
      </c>
    </row>
    <row r="10" spans="1:3" ht="15" x14ac:dyDescent="0.3">
      <c r="B10" s="87" t="s">
        <v>1505</v>
      </c>
    </row>
    <row r="40" spans="2:8" ht="64.5" customHeight="1" x14ac:dyDescent="0.3">
      <c r="B40" s="914" t="s">
        <v>1441</v>
      </c>
      <c r="C40" s="914"/>
      <c r="D40" s="914"/>
      <c r="E40" s="914"/>
      <c r="F40" s="914"/>
      <c r="G40" s="914"/>
      <c r="H40" s="914"/>
    </row>
  </sheetData>
  <sheetProtection algorithmName="SHA-512" hashValue="KaAlSI8M0ae1OwKe2b2ltPbB/T6uIg/1aEaOm+3cNuUNXCCa2iEFxBq1fF5r3LW0JJvuLEUjdIOQp6iVEAFo5w==" saltValue="2mvskQbccbmFZqzLyPhFJg==" spinCount="100000" sheet="1" objects="1" scenarios="1"/>
  <mergeCells count="1">
    <mergeCell ref="B40:H40"/>
  </mergeCells>
  <hyperlinks>
    <hyperlink ref="C1" location="M.2.6.1.b.1!A1" display="Ver Metadato"/>
    <hyperlink ref="A1" location="'C2'!A1" display="REGRESAR"/>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M49"/>
  <sheetViews>
    <sheetView showGridLines="0" zoomScale="70" zoomScaleNormal="70" workbookViewId="0"/>
  </sheetViews>
  <sheetFormatPr defaultColWidth="11.44140625" defaultRowHeight="15" x14ac:dyDescent="0.25"/>
  <cols>
    <col min="1" max="1" width="11.44140625" style="116"/>
    <col min="2" max="2" width="11.44140625" style="115"/>
    <col min="3" max="3" width="22.88671875" style="115" customWidth="1"/>
    <col min="4" max="4" width="14.44140625" style="115" customWidth="1"/>
    <col min="5" max="10" width="11.44140625" style="116"/>
    <col min="11" max="11" width="13.6640625" style="116" customWidth="1"/>
    <col min="12" max="12" width="11.44140625" style="116" customWidth="1"/>
    <col min="13" max="13" width="35.5546875" style="116" customWidth="1"/>
    <col min="14" max="16384" width="11.44140625" style="116"/>
  </cols>
  <sheetData>
    <row r="1" spans="1:13" x14ac:dyDescent="0.25">
      <c r="A1" s="188" t="s">
        <v>183</v>
      </c>
    </row>
    <row r="2" spans="1:13" ht="15.6" x14ac:dyDescent="0.3">
      <c r="B2" s="900" t="s">
        <v>202</v>
      </c>
      <c r="C2" s="900"/>
      <c r="D2" s="900"/>
      <c r="E2" s="900"/>
      <c r="F2" s="900"/>
      <c r="G2" s="900"/>
      <c r="H2" s="900"/>
      <c r="I2" s="900"/>
      <c r="J2" s="900"/>
      <c r="K2" s="900"/>
      <c r="L2" s="900"/>
      <c r="M2" s="900"/>
    </row>
    <row r="3" spans="1:13" ht="15.6" thickBot="1" x14ac:dyDescent="0.3">
      <c r="B3" s="899"/>
      <c r="C3" s="899"/>
      <c r="D3" s="899"/>
      <c r="E3" s="899"/>
      <c r="F3" s="899"/>
      <c r="G3" s="899"/>
      <c r="H3" s="899"/>
      <c r="I3" s="899"/>
      <c r="J3" s="899"/>
      <c r="K3" s="899"/>
      <c r="L3" s="899"/>
      <c r="M3" s="899"/>
    </row>
    <row r="4" spans="1:13" ht="16.2" thickBot="1" x14ac:dyDescent="0.35">
      <c r="B4" s="908" t="s">
        <v>203</v>
      </c>
      <c r="C4" s="909"/>
      <c r="D4" s="909"/>
      <c r="E4" s="909"/>
      <c r="F4" s="909" t="s">
        <v>204</v>
      </c>
      <c r="G4" s="909"/>
      <c r="H4" s="909"/>
      <c r="I4" s="909"/>
      <c r="J4" s="909" t="s">
        <v>205</v>
      </c>
      <c r="K4" s="909"/>
      <c r="L4" s="909"/>
      <c r="M4" s="910"/>
    </row>
    <row r="5" spans="1:13" x14ac:dyDescent="0.25">
      <c r="B5" s="911" t="s">
        <v>206</v>
      </c>
      <c r="C5" s="911"/>
      <c r="D5" s="911"/>
      <c r="E5" s="911"/>
      <c r="F5" s="911"/>
      <c r="G5" s="911"/>
      <c r="H5" s="911"/>
      <c r="I5" s="911"/>
      <c r="J5" s="911"/>
      <c r="K5" s="701"/>
      <c r="L5" s="701"/>
      <c r="M5" s="701"/>
    </row>
    <row r="6" spans="1:13" ht="15.6" x14ac:dyDescent="0.3">
      <c r="B6" s="900" t="s">
        <v>207</v>
      </c>
      <c r="C6" s="900"/>
      <c r="D6" s="900"/>
      <c r="E6" s="900"/>
      <c r="F6" s="900"/>
      <c r="G6" s="900"/>
      <c r="H6" s="900"/>
      <c r="I6" s="900"/>
      <c r="J6" s="900"/>
      <c r="K6" s="900"/>
      <c r="L6" s="900"/>
      <c r="M6" s="900"/>
    </row>
    <row r="7" spans="1:13" ht="15.6" thickBot="1" x14ac:dyDescent="0.3">
      <c r="B7" s="899"/>
      <c r="C7" s="899"/>
      <c r="D7" s="899"/>
      <c r="E7" s="899"/>
      <c r="F7" s="899"/>
      <c r="G7" s="899"/>
      <c r="H7" s="899"/>
      <c r="I7" s="899"/>
      <c r="J7" s="899"/>
      <c r="K7" s="701"/>
      <c r="L7" s="701"/>
      <c r="M7" s="701"/>
    </row>
    <row r="8" spans="1:13" x14ac:dyDescent="0.25">
      <c r="B8" s="829" t="s">
        <v>208</v>
      </c>
      <c r="C8" s="830"/>
      <c r="D8" s="830"/>
      <c r="E8" s="912" t="s">
        <v>1504</v>
      </c>
      <c r="F8" s="912"/>
      <c r="G8" s="912"/>
      <c r="H8" s="912" t="s">
        <v>209</v>
      </c>
      <c r="I8" s="912"/>
      <c r="J8" s="912"/>
      <c r="K8" s="912"/>
      <c r="L8" s="912"/>
      <c r="M8" s="913"/>
    </row>
    <row r="9" spans="1:13" ht="15.6" customHeight="1" x14ac:dyDescent="0.3">
      <c r="B9" s="820" t="s">
        <v>210</v>
      </c>
      <c r="C9" s="796"/>
      <c r="D9" s="797"/>
      <c r="E9" s="905" t="s">
        <v>1505</v>
      </c>
      <c r="F9" s="906"/>
      <c r="G9" s="906"/>
      <c r="H9" s="906"/>
      <c r="I9" s="906"/>
      <c r="J9" s="906"/>
      <c r="K9" s="906"/>
      <c r="L9" s="906"/>
      <c r="M9" s="907"/>
    </row>
    <row r="10" spans="1:13" x14ac:dyDescent="0.25">
      <c r="B10" s="820" t="s">
        <v>211</v>
      </c>
      <c r="C10" s="796"/>
      <c r="D10" s="797"/>
      <c r="E10" s="873"/>
      <c r="F10" s="874"/>
      <c r="G10" s="874"/>
      <c r="H10" s="874"/>
      <c r="I10" s="874"/>
      <c r="J10" s="874"/>
      <c r="K10" s="874"/>
      <c r="L10" s="874"/>
      <c r="M10" s="904"/>
    </row>
    <row r="11" spans="1:13" x14ac:dyDescent="0.25">
      <c r="B11" s="804" t="s">
        <v>1311</v>
      </c>
      <c r="C11" s="794"/>
      <c r="D11" s="794"/>
      <c r="E11" s="917" t="s">
        <v>180</v>
      </c>
      <c r="F11" s="918" t="s">
        <v>180</v>
      </c>
      <c r="G11" s="918" t="s">
        <v>180</v>
      </c>
      <c r="H11" s="918" t="s">
        <v>180</v>
      </c>
      <c r="I11" s="918" t="s">
        <v>180</v>
      </c>
      <c r="J11" s="918" t="s">
        <v>180</v>
      </c>
      <c r="K11" s="918" t="s">
        <v>180</v>
      </c>
      <c r="L11" s="918" t="s">
        <v>180</v>
      </c>
      <c r="M11" s="919" t="s">
        <v>180</v>
      </c>
    </row>
    <row r="12" spans="1:13" x14ac:dyDescent="0.25">
      <c r="B12" s="804" t="s">
        <v>1312</v>
      </c>
      <c r="C12" s="794"/>
      <c r="D12" s="794"/>
      <c r="E12" s="917" t="s">
        <v>164</v>
      </c>
      <c r="F12" s="918" t="s">
        <v>164</v>
      </c>
      <c r="G12" s="918" t="s">
        <v>164</v>
      </c>
      <c r="H12" s="918" t="s">
        <v>164</v>
      </c>
      <c r="I12" s="918" t="s">
        <v>164</v>
      </c>
      <c r="J12" s="918" t="s">
        <v>164</v>
      </c>
      <c r="K12" s="918" t="s">
        <v>164</v>
      </c>
      <c r="L12" s="918" t="s">
        <v>164</v>
      </c>
      <c r="M12" s="919" t="s">
        <v>164</v>
      </c>
    </row>
    <row r="13" spans="1:13" x14ac:dyDescent="0.25">
      <c r="B13" s="804" t="s">
        <v>1313</v>
      </c>
      <c r="C13" s="794"/>
      <c r="D13" s="794"/>
      <c r="E13" s="917" t="s">
        <v>459</v>
      </c>
      <c r="F13" s="918" t="s">
        <v>459</v>
      </c>
      <c r="G13" s="918" t="s">
        <v>459</v>
      </c>
      <c r="H13" s="918" t="s">
        <v>459</v>
      </c>
      <c r="I13" s="918" t="s">
        <v>459</v>
      </c>
      <c r="J13" s="918" t="s">
        <v>459</v>
      </c>
      <c r="K13" s="918" t="s">
        <v>459</v>
      </c>
      <c r="L13" s="918" t="s">
        <v>459</v>
      </c>
      <c r="M13" s="919" t="s">
        <v>459</v>
      </c>
    </row>
    <row r="14" spans="1:13" x14ac:dyDescent="0.25">
      <c r="B14" s="804" t="s">
        <v>215</v>
      </c>
      <c r="C14" s="794"/>
      <c r="D14" s="794"/>
      <c r="E14" s="901"/>
      <c r="F14" s="902"/>
      <c r="G14" s="902"/>
      <c r="H14" s="902"/>
      <c r="I14" s="902"/>
      <c r="J14" s="902"/>
      <c r="K14" s="902"/>
      <c r="L14" s="902"/>
      <c r="M14" s="903"/>
    </row>
    <row r="15" spans="1:13" ht="15" customHeight="1" x14ac:dyDescent="0.25">
      <c r="B15" s="804" t="s">
        <v>216</v>
      </c>
      <c r="C15" s="794"/>
      <c r="D15" s="794"/>
      <c r="E15" s="893" t="s">
        <v>217</v>
      </c>
      <c r="F15" s="894"/>
      <c r="G15" s="894"/>
      <c r="H15" s="894"/>
      <c r="I15" s="894"/>
      <c r="J15" s="894"/>
      <c r="K15" s="894"/>
      <c r="L15" s="894"/>
      <c r="M15" s="895"/>
    </row>
    <row r="16" spans="1:13" ht="15" customHeight="1" x14ac:dyDescent="0.25">
      <c r="B16" s="804" t="s">
        <v>218</v>
      </c>
      <c r="C16" s="794"/>
      <c r="D16" s="794"/>
      <c r="E16" s="839" t="s">
        <v>376</v>
      </c>
      <c r="F16" s="818"/>
      <c r="G16" s="819"/>
      <c r="H16" s="821" t="s">
        <v>260</v>
      </c>
      <c r="I16" s="822"/>
      <c r="J16" s="822"/>
      <c r="K16" s="822"/>
      <c r="L16" s="822"/>
      <c r="M16" s="823"/>
    </row>
    <row r="17" spans="2:13" ht="15" customHeight="1" x14ac:dyDescent="0.25">
      <c r="B17" s="804" t="s">
        <v>221</v>
      </c>
      <c r="C17" s="794"/>
      <c r="D17" s="794"/>
      <c r="E17" s="821" t="s">
        <v>222</v>
      </c>
      <c r="F17" s="822"/>
      <c r="G17" s="822"/>
      <c r="H17" s="822"/>
      <c r="I17" s="822"/>
      <c r="J17" s="822"/>
      <c r="K17" s="822"/>
      <c r="L17" s="822"/>
      <c r="M17" s="823"/>
    </row>
    <row r="18" spans="2:13" ht="15" customHeight="1" x14ac:dyDescent="0.25">
      <c r="B18" s="820" t="s">
        <v>223</v>
      </c>
      <c r="C18" s="796"/>
      <c r="D18" s="797"/>
      <c r="E18" s="821" t="s">
        <v>224</v>
      </c>
      <c r="F18" s="822"/>
      <c r="G18" s="822"/>
      <c r="H18" s="822"/>
      <c r="I18" s="822"/>
      <c r="J18" s="822"/>
      <c r="K18" s="822"/>
      <c r="L18" s="822"/>
      <c r="M18" s="823"/>
    </row>
    <row r="19" spans="2:13" ht="16.2" customHeight="1" thickBot="1" x14ac:dyDescent="0.3">
      <c r="B19" s="834" t="s">
        <v>225</v>
      </c>
      <c r="C19" s="835"/>
      <c r="D19" s="836"/>
      <c r="E19" s="860" t="s">
        <v>226</v>
      </c>
      <c r="F19" s="860"/>
      <c r="G19" s="837" t="s">
        <v>227</v>
      </c>
      <c r="H19" s="837"/>
      <c r="I19" s="837" t="s">
        <v>228</v>
      </c>
      <c r="J19" s="837"/>
      <c r="K19" s="837"/>
      <c r="L19" s="837"/>
      <c r="M19" s="838"/>
    </row>
    <row r="20" spans="2:13" x14ac:dyDescent="0.25">
      <c r="B20" s="899"/>
      <c r="C20" s="899"/>
      <c r="D20" s="899"/>
      <c r="E20" s="899"/>
      <c r="F20" s="899"/>
      <c r="G20" s="899"/>
      <c r="H20" s="899"/>
      <c r="I20" s="899"/>
      <c r="J20" s="899"/>
      <c r="K20" s="899"/>
      <c r="L20" s="899"/>
      <c r="M20" s="899"/>
    </row>
    <row r="21" spans="2:13" ht="15.6" x14ac:dyDescent="0.3">
      <c r="B21" s="900" t="s">
        <v>229</v>
      </c>
      <c r="C21" s="900"/>
      <c r="D21" s="900"/>
      <c r="E21" s="900"/>
      <c r="F21" s="900"/>
      <c r="G21" s="900"/>
      <c r="H21" s="900"/>
      <c r="I21" s="900"/>
      <c r="J21" s="900"/>
      <c r="K21" s="900"/>
      <c r="L21" s="900"/>
      <c r="M21" s="900"/>
    </row>
    <row r="22" spans="2:13" ht="15.6" thickBot="1" x14ac:dyDescent="0.3">
      <c r="B22" s="899"/>
      <c r="C22" s="899"/>
      <c r="D22" s="899"/>
      <c r="E22" s="899"/>
      <c r="F22" s="899"/>
      <c r="G22" s="899"/>
      <c r="H22" s="899"/>
      <c r="I22" s="899"/>
      <c r="J22" s="899"/>
      <c r="K22" s="899"/>
      <c r="L22" s="899"/>
      <c r="M22" s="899"/>
    </row>
    <row r="23" spans="2:13" ht="312.60000000000002" customHeight="1" x14ac:dyDescent="0.25">
      <c r="B23" s="829" t="s">
        <v>230</v>
      </c>
      <c r="C23" s="830"/>
      <c r="D23" s="830"/>
      <c r="E23" s="831" t="s">
        <v>1639</v>
      </c>
      <c r="F23" s="832"/>
      <c r="G23" s="832"/>
      <c r="H23" s="832"/>
      <c r="I23" s="832"/>
      <c r="J23" s="832"/>
      <c r="K23" s="832"/>
      <c r="L23" s="832"/>
      <c r="M23" s="833"/>
    </row>
    <row r="24" spans="2:13" ht="198.6" customHeight="1" x14ac:dyDescent="0.25">
      <c r="B24" s="820" t="s">
        <v>231</v>
      </c>
      <c r="C24" s="796"/>
      <c r="D24" s="797"/>
      <c r="E24" s="821" t="s">
        <v>1640</v>
      </c>
      <c r="F24" s="822"/>
      <c r="G24" s="822"/>
      <c r="H24" s="822"/>
      <c r="I24" s="822"/>
      <c r="J24" s="822"/>
      <c r="K24" s="822"/>
      <c r="L24" s="822"/>
      <c r="M24" s="823"/>
    </row>
    <row r="25" spans="2:13" ht="409.2" customHeight="1" x14ac:dyDescent="0.25">
      <c r="B25" s="804" t="s">
        <v>232</v>
      </c>
      <c r="C25" s="794"/>
      <c r="D25" s="794"/>
      <c r="E25" s="896" t="s">
        <v>1641</v>
      </c>
      <c r="F25" s="897"/>
      <c r="G25" s="897"/>
      <c r="H25" s="897"/>
      <c r="I25" s="897"/>
      <c r="J25" s="897"/>
      <c r="K25" s="897"/>
      <c r="L25" s="897"/>
      <c r="M25" s="898"/>
    </row>
    <row r="26" spans="2:13" ht="213" customHeight="1" x14ac:dyDescent="0.25">
      <c r="B26" s="804" t="s">
        <v>233</v>
      </c>
      <c r="C26" s="794"/>
      <c r="D26" s="794"/>
      <c r="E26" s="916" t="s">
        <v>1508</v>
      </c>
      <c r="F26" s="878"/>
      <c r="G26" s="878"/>
      <c r="H26" s="878"/>
      <c r="I26" s="878"/>
      <c r="J26" s="878"/>
      <c r="K26" s="878"/>
      <c r="L26" s="878"/>
      <c r="M26" s="879"/>
    </row>
    <row r="27" spans="2:13" ht="243" customHeight="1" x14ac:dyDescent="0.25">
      <c r="B27" s="804" t="s">
        <v>234</v>
      </c>
      <c r="C27" s="794"/>
      <c r="D27" s="794"/>
      <c r="E27" s="893" t="s">
        <v>1643</v>
      </c>
      <c r="F27" s="894"/>
      <c r="G27" s="894"/>
      <c r="H27" s="894"/>
      <c r="I27" s="894"/>
      <c r="J27" s="894"/>
      <c r="K27" s="894"/>
      <c r="L27" s="894"/>
      <c r="M27" s="895"/>
    </row>
    <row r="28" spans="2:13" ht="49.5" customHeight="1" x14ac:dyDescent="0.25">
      <c r="B28" s="804" t="s">
        <v>235</v>
      </c>
      <c r="C28" s="794"/>
      <c r="D28" s="794"/>
      <c r="E28" s="893" t="s">
        <v>1456</v>
      </c>
      <c r="F28" s="894"/>
      <c r="G28" s="894"/>
      <c r="H28" s="894"/>
      <c r="I28" s="894"/>
      <c r="J28" s="894"/>
      <c r="K28" s="894"/>
      <c r="L28" s="894"/>
      <c r="M28" s="895"/>
    </row>
    <row r="29" spans="2:13" ht="18.75" customHeight="1" x14ac:dyDescent="0.3">
      <c r="B29" s="817" t="s">
        <v>236</v>
      </c>
      <c r="C29" s="818"/>
      <c r="D29" s="819"/>
      <c r="E29" s="699"/>
      <c r="F29" s="872" t="s">
        <v>237</v>
      </c>
      <c r="G29" s="872"/>
      <c r="H29" s="699" t="s">
        <v>238</v>
      </c>
      <c r="I29" s="872" t="s">
        <v>239</v>
      </c>
      <c r="J29" s="872"/>
      <c r="K29" s="876" t="s">
        <v>264</v>
      </c>
      <c r="L29" s="876"/>
      <c r="M29" s="700" t="s">
        <v>265</v>
      </c>
    </row>
    <row r="30" spans="2:13" x14ac:dyDescent="0.25">
      <c r="B30" s="804" t="s">
        <v>242</v>
      </c>
      <c r="C30" s="794"/>
      <c r="D30" s="794"/>
      <c r="E30" s="878"/>
      <c r="F30" s="878"/>
      <c r="G30" s="878"/>
      <c r="H30" s="878"/>
      <c r="I30" s="878"/>
      <c r="J30" s="878"/>
      <c r="K30" s="878"/>
      <c r="L30" s="878"/>
      <c r="M30" s="879"/>
    </row>
    <row r="31" spans="2:13" ht="15.6" x14ac:dyDescent="0.3">
      <c r="B31" s="804" t="s">
        <v>218</v>
      </c>
      <c r="C31" s="794"/>
      <c r="D31" s="794"/>
      <c r="E31" s="872" t="s">
        <v>244</v>
      </c>
      <c r="F31" s="872"/>
      <c r="G31" s="872"/>
      <c r="H31" s="872"/>
      <c r="I31" s="872"/>
      <c r="J31" s="876" t="s">
        <v>245</v>
      </c>
      <c r="K31" s="876"/>
      <c r="L31" s="876"/>
      <c r="M31" s="877"/>
    </row>
    <row r="32" spans="2:13" x14ac:dyDescent="0.25">
      <c r="B32" s="804" t="s">
        <v>246</v>
      </c>
      <c r="C32" s="794"/>
      <c r="D32" s="794"/>
      <c r="E32" s="878"/>
      <c r="F32" s="878"/>
      <c r="G32" s="878"/>
      <c r="H32" s="878"/>
      <c r="I32" s="878"/>
      <c r="J32" s="878"/>
      <c r="K32" s="878"/>
      <c r="L32" s="878"/>
      <c r="M32" s="879"/>
    </row>
    <row r="33" spans="2:13" x14ac:dyDescent="0.25">
      <c r="B33" s="697" t="s">
        <v>248</v>
      </c>
      <c r="C33" s="693"/>
      <c r="D33" s="693"/>
      <c r="E33" s="872"/>
      <c r="F33" s="872"/>
      <c r="G33" s="872"/>
      <c r="H33" s="872"/>
      <c r="I33" s="872"/>
      <c r="J33" s="872"/>
      <c r="K33" s="872"/>
      <c r="L33" s="872"/>
      <c r="M33" s="880"/>
    </row>
    <row r="34" spans="2:13" x14ac:dyDescent="0.25">
      <c r="B34" s="881"/>
      <c r="C34" s="882"/>
      <c r="D34" s="882"/>
      <c r="E34" s="882"/>
      <c r="F34" s="882"/>
      <c r="G34" s="882"/>
      <c r="H34" s="882"/>
      <c r="I34" s="882"/>
      <c r="J34" s="882"/>
      <c r="K34" s="882"/>
      <c r="L34" s="882"/>
      <c r="M34" s="883"/>
    </row>
    <row r="35" spans="2:13" ht="15.6" x14ac:dyDescent="0.3">
      <c r="B35" s="884" t="s">
        <v>249</v>
      </c>
      <c r="C35" s="885"/>
      <c r="D35" s="885"/>
      <c r="E35" s="885"/>
      <c r="F35" s="885"/>
      <c r="G35" s="885"/>
      <c r="H35" s="885"/>
      <c r="I35" s="885"/>
      <c r="J35" s="885"/>
      <c r="K35" s="885"/>
      <c r="L35" s="885"/>
      <c r="M35" s="886"/>
    </row>
    <row r="36" spans="2:13" ht="15.6" thickBot="1" x14ac:dyDescent="0.3">
      <c r="B36" s="887"/>
      <c r="C36" s="888"/>
      <c r="D36" s="888"/>
      <c r="E36" s="888"/>
      <c r="F36" s="888"/>
      <c r="G36" s="888"/>
      <c r="H36" s="888"/>
      <c r="I36" s="888"/>
      <c r="J36" s="888"/>
      <c r="K36" s="888"/>
      <c r="L36" s="888"/>
      <c r="M36" s="889"/>
    </row>
    <row r="37" spans="2:13" x14ac:dyDescent="0.25">
      <c r="B37" s="801"/>
      <c r="C37" s="802"/>
      <c r="D37" s="802"/>
      <c r="E37" s="802"/>
      <c r="F37" s="802"/>
      <c r="G37" s="802"/>
      <c r="H37" s="802"/>
      <c r="I37" s="802"/>
      <c r="J37" s="802"/>
      <c r="K37" s="802"/>
      <c r="L37" s="802"/>
      <c r="M37" s="803"/>
    </row>
    <row r="38" spans="2:13" x14ac:dyDescent="0.25">
      <c r="B38" s="698"/>
      <c r="C38" s="698"/>
      <c r="D38" s="698"/>
      <c r="E38" s="701"/>
      <c r="F38" s="701"/>
      <c r="G38" s="701"/>
      <c r="H38" s="701"/>
      <c r="I38" s="701"/>
      <c r="J38" s="701"/>
      <c r="K38" s="701"/>
      <c r="L38" s="701"/>
      <c r="M38" s="701"/>
    </row>
    <row r="39" spans="2:13" x14ac:dyDescent="0.25">
      <c r="B39" s="698"/>
      <c r="C39" s="794" t="s">
        <v>250</v>
      </c>
      <c r="D39" s="794"/>
      <c r="E39" s="794"/>
      <c r="F39" s="794"/>
      <c r="G39" s="794"/>
      <c r="H39" s="794"/>
      <c r="I39" s="794"/>
      <c r="J39" s="794"/>
      <c r="K39" s="794"/>
      <c r="L39" s="794"/>
      <c r="M39" s="794"/>
    </row>
    <row r="40" spans="2:13" x14ac:dyDescent="0.25">
      <c r="B40" s="698"/>
      <c r="C40" s="693" t="s">
        <v>251</v>
      </c>
      <c r="D40" s="795" t="s">
        <v>252</v>
      </c>
      <c r="E40" s="796"/>
      <c r="F40" s="796"/>
      <c r="G40" s="796"/>
      <c r="H40" s="873" t="s">
        <v>253</v>
      </c>
      <c r="I40" s="874"/>
      <c r="J40" s="874"/>
      <c r="K40" s="874"/>
      <c r="L40" s="874"/>
      <c r="M40" s="875"/>
    </row>
    <row r="41" spans="2:13" x14ac:dyDescent="0.25">
      <c r="B41" s="698"/>
      <c r="C41" s="552">
        <v>42642</v>
      </c>
      <c r="D41" s="794" t="s">
        <v>504</v>
      </c>
      <c r="E41" s="794"/>
      <c r="F41" s="794"/>
      <c r="G41" s="794"/>
      <c r="H41" s="794" t="s">
        <v>1507</v>
      </c>
      <c r="I41" s="794"/>
      <c r="J41" s="794"/>
      <c r="K41" s="794"/>
      <c r="L41" s="794"/>
      <c r="M41" s="794"/>
    </row>
    <row r="42" spans="2:13" x14ac:dyDescent="0.25">
      <c r="B42" s="698"/>
      <c r="C42" s="727">
        <v>42802</v>
      </c>
      <c r="D42" s="795" t="s">
        <v>411</v>
      </c>
      <c r="E42" s="796"/>
      <c r="F42" s="796"/>
      <c r="G42" s="797"/>
      <c r="H42" s="873" t="s">
        <v>1642</v>
      </c>
      <c r="I42" s="874"/>
      <c r="J42" s="874"/>
      <c r="K42" s="874"/>
      <c r="L42" s="874"/>
      <c r="M42" s="875"/>
    </row>
    <row r="43" spans="2:13" x14ac:dyDescent="0.25">
      <c r="B43" s="698"/>
      <c r="C43" s="693"/>
      <c r="D43" s="915"/>
      <c r="E43" s="915"/>
      <c r="F43" s="915"/>
      <c r="G43" s="915"/>
      <c r="H43" s="872"/>
      <c r="I43" s="872"/>
      <c r="J43" s="872"/>
      <c r="K43" s="872"/>
      <c r="L43" s="872"/>
      <c r="M43" s="872"/>
    </row>
    <row r="44" spans="2:13" x14ac:dyDescent="0.25">
      <c r="B44" s="698"/>
      <c r="C44" s="693"/>
      <c r="D44" s="794"/>
      <c r="E44" s="794"/>
      <c r="F44" s="794"/>
      <c r="G44" s="794"/>
      <c r="H44" s="872"/>
      <c r="I44" s="872"/>
      <c r="J44" s="872"/>
      <c r="K44" s="872"/>
      <c r="L44" s="872"/>
      <c r="M44" s="872"/>
    </row>
    <row r="45" spans="2:13" x14ac:dyDescent="0.25">
      <c r="B45" s="698"/>
      <c r="C45" s="693"/>
      <c r="D45" s="794"/>
      <c r="E45" s="794"/>
      <c r="F45" s="794"/>
      <c r="G45" s="794"/>
      <c r="H45" s="872"/>
      <c r="I45" s="872"/>
      <c r="J45" s="872"/>
      <c r="K45" s="872"/>
      <c r="L45" s="872"/>
      <c r="M45" s="872"/>
    </row>
    <row r="46" spans="2:13" x14ac:dyDescent="0.25">
      <c r="B46" s="698"/>
      <c r="C46" s="693"/>
      <c r="D46" s="794"/>
      <c r="E46" s="794"/>
      <c r="F46" s="794"/>
      <c r="G46" s="794"/>
      <c r="H46" s="872"/>
      <c r="I46" s="872"/>
      <c r="J46" s="872"/>
      <c r="K46" s="872"/>
      <c r="L46" s="872"/>
      <c r="M46" s="872"/>
    </row>
    <row r="47" spans="2:13" x14ac:dyDescent="0.25">
      <c r="B47" s="698"/>
      <c r="C47" s="693"/>
      <c r="D47" s="794"/>
      <c r="E47" s="794"/>
      <c r="F47" s="794"/>
      <c r="G47" s="794"/>
      <c r="H47" s="872"/>
      <c r="I47" s="872"/>
      <c r="J47" s="872"/>
      <c r="K47" s="872"/>
      <c r="L47" s="872"/>
      <c r="M47" s="872"/>
    </row>
    <row r="48" spans="2:13" x14ac:dyDescent="0.25">
      <c r="B48" s="698"/>
      <c r="C48" s="693"/>
      <c r="D48" s="794"/>
      <c r="E48" s="794"/>
      <c r="F48" s="794"/>
      <c r="G48" s="794"/>
      <c r="H48" s="872"/>
      <c r="I48" s="872"/>
      <c r="J48" s="872"/>
      <c r="K48" s="872"/>
      <c r="L48" s="872"/>
      <c r="M48" s="872"/>
    </row>
    <row r="49" spans="2:13" x14ac:dyDescent="0.25">
      <c r="B49" s="698"/>
      <c r="C49" s="693"/>
      <c r="D49" s="794"/>
      <c r="E49" s="794"/>
      <c r="F49" s="794"/>
      <c r="G49" s="794"/>
      <c r="H49" s="872"/>
      <c r="I49" s="872"/>
      <c r="J49" s="872"/>
      <c r="K49" s="872"/>
      <c r="L49" s="872"/>
      <c r="M49" s="872"/>
    </row>
  </sheetData>
  <sheetProtection algorithmName="SHA-512" hashValue="7xV2alAMc5LZsESArXni2dooGCND9iqLSD+UQKxRgaUNBzLm/+OCg/FLQUZGUeaJQ9atRNnUOoUSST0uF9xBMw==" saltValue="6ldW3uyVEIKiSXjNigYuRQ==" spinCount="100000" sheet="1" objects="1" scenarios="1"/>
  <mergeCells count="88">
    <mergeCell ref="B9:D9"/>
    <mergeCell ref="E9:M9"/>
    <mergeCell ref="B2:M2"/>
    <mergeCell ref="B3:M3"/>
    <mergeCell ref="B4:E4"/>
    <mergeCell ref="F4:I4"/>
    <mergeCell ref="J4:M4"/>
    <mergeCell ref="B5:J5"/>
    <mergeCell ref="B6:M6"/>
    <mergeCell ref="B7:J7"/>
    <mergeCell ref="B8:D8"/>
    <mergeCell ref="E8:G8"/>
    <mergeCell ref="H8:M8"/>
    <mergeCell ref="B10:D10"/>
    <mergeCell ref="E10:M10"/>
    <mergeCell ref="B11:D11"/>
    <mergeCell ref="E11:M11"/>
    <mergeCell ref="B12:D12"/>
    <mergeCell ref="E12:M12"/>
    <mergeCell ref="B18:D18"/>
    <mergeCell ref="E18:M18"/>
    <mergeCell ref="B13:D13"/>
    <mergeCell ref="E13:M13"/>
    <mergeCell ref="B14:D14"/>
    <mergeCell ref="E14:M14"/>
    <mergeCell ref="B15:D15"/>
    <mergeCell ref="E15:M15"/>
    <mergeCell ref="B16:D16"/>
    <mergeCell ref="E16:G16"/>
    <mergeCell ref="H16:M16"/>
    <mergeCell ref="B17:D17"/>
    <mergeCell ref="E17:M17"/>
    <mergeCell ref="B25:D25"/>
    <mergeCell ref="E25:M25"/>
    <mergeCell ref="B19:D19"/>
    <mergeCell ref="E19:F19"/>
    <mergeCell ref="G19:H19"/>
    <mergeCell ref="I19:M19"/>
    <mergeCell ref="B20:M20"/>
    <mergeCell ref="B21:M21"/>
    <mergeCell ref="B22:M22"/>
    <mergeCell ref="B23:D23"/>
    <mergeCell ref="E23:M23"/>
    <mergeCell ref="B24:D24"/>
    <mergeCell ref="E24:M24"/>
    <mergeCell ref="B26:D26"/>
    <mergeCell ref="E26:M26"/>
    <mergeCell ref="B27:D27"/>
    <mergeCell ref="E27:M27"/>
    <mergeCell ref="B28:D28"/>
    <mergeCell ref="E28:M28"/>
    <mergeCell ref="B29:D29"/>
    <mergeCell ref="F29:G29"/>
    <mergeCell ref="I29:J29"/>
    <mergeCell ref="K29:L29"/>
    <mergeCell ref="B30:D30"/>
    <mergeCell ref="E30:M30"/>
    <mergeCell ref="D40:G40"/>
    <mergeCell ref="H40:M40"/>
    <mergeCell ref="B31:D31"/>
    <mergeCell ref="E31:I31"/>
    <mergeCell ref="J31:M31"/>
    <mergeCell ref="B32:D32"/>
    <mergeCell ref="E32:M32"/>
    <mergeCell ref="E33:M33"/>
    <mergeCell ref="B34:M34"/>
    <mergeCell ref="B35:M35"/>
    <mergeCell ref="B36:M36"/>
    <mergeCell ref="B37:M37"/>
    <mergeCell ref="C39:M39"/>
    <mergeCell ref="D41:G41"/>
    <mergeCell ref="H41:M41"/>
    <mergeCell ref="D43:G43"/>
    <mergeCell ref="H43:M43"/>
    <mergeCell ref="D42:G42"/>
    <mergeCell ref="H42:M42"/>
    <mergeCell ref="D44:G44"/>
    <mergeCell ref="H44:M44"/>
    <mergeCell ref="D45:G45"/>
    <mergeCell ref="H45:M45"/>
    <mergeCell ref="D46:G46"/>
    <mergeCell ref="H46:M46"/>
    <mergeCell ref="D47:G47"/>
    <mergeCell ref="H47:M47"/>
    <mergeCell ref="D48:G48"/>
    <mergeCell ref="H48:M48"/>
    <mergeCell ref="D49:G49"/>
    <mergeCell ref="H49:M49"/>
  </mergeCells>
  <hyperlinks>
    <hyperlink ref="A1" location="'2.6.1.b.1'!A1" display="REGRESAR"/>
  </hyperlinks>
  <printOptions verticalCentered="1"/>
  <pageMargins left="2.0866141732283467" right="0.70866141732283472" top="0.74803149606299213" bottom="0.74803149606299213" header="0.31496062992125984" footer="0.31496062992125984"/>
  <pageSetup paperSize="66" scale="45"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G37"/>
  <sheetViews>
    <sheetView showGridLines="0" zoomScale="90" zoomScaleNormal="90" workbookViewId="0">
      <pane ySplit="14" topLeftCell="A15" activePane="bottomLeft" state="frozen"/>
      <selection activeCell="E28" sqref="E28:M28"/>
      <selection pane="bottomLeft"/>
    </sheetView>
  </sheetViews>
  <sheetFormatPr defaultColWidth="11.44140625" defaultRowHeight="13.2" x14ac:dyDescent="0.25"/>
  <cols>
    <col min="1" max="1" width="11.44140625" style="35"/>
    <col min="2" max="2" width="30.88671875" style="35" bestFit="1" customWidth="1"/>
    <col min="3" max="5" width="12.88671875" style="35" customWidth="1"/>
    <col min="6" max="6" width="3.109375" style="35" customWidth="1"/>
    <col min="7" max="7" width="12.88671875" style="35" customWidth="1"/>
    <col min="8" max="16384" width="11.44140625" style="35"/>
  </cols>
  <sheetData>
    <row r="1" spans="1:7" ht="15.75" customHeight="1" x14ac:dyDescent="0.3">
      <c r="A1" s="106" t="s">
        <v>178</v>
      </c>
      <c r="C1" s="106" t="s">
        <v>413</v>
      </c>
    </row>
    <row r="2" spans="1:7" ht="15.75" customHeight="1" x14ac:dyDescent="0.3">
      <c r="A2" s="106"/>
      <c r="B2" s="89" t="s">
        <v>375</v>
      </c>
    </row>
    <row r="3" spans="1:7" ht="16.5" customHeight="1" x14ac:dyDescent="0.25">
      <c r="B3" s="56" t="s">
        <v>336</v>
      </c>
      <c r="C3" s="172"/>
      <c r="D3" s="172"/>
      <c r="E3" s="172"/>
      <c r="F3" s="172"/>
      <c r="G3" s="172"/>
    </row>
    <row r="4" spans="1:7" ht="16.5" customHeight="1" x14ac:dyDescent="0.25">
      <c r="B4" s="56" t="s">
        <v>337</v>
      </c>
      <c r="C4" s="172"/>
      <c r="D4" s="172"/>
      <c r="E4" s="172"/>
      <c r="F4" s="172"/>
      <c r="G4" s="172"/>
    </row>
    <row r="5" spans="1:7" ht="16.5" customHeight="1" x14ac:dyDescent="0.25">
      <c r="B5" s="56" t="s">
        <v>338</v>
      </c>
      <c r="C5" s="172"/>
      <c r="D5" s="172"/>
      <c r="E5" s="172"/>
      <c r="F5" s="172"/>
      <c r="G5" s="172"/>
    </row>
    <row r="6" spans="1:7" ht="16.5" customHeight="1" x14ac:dyDescent="0.25">
      <c r="B6" s="56" t="s">
        <v>1257</v>
      </c>
      <c r="C6" s="172"/>
      <c r="D6" s="172"/>
      <c r="E6" s="172"/>
      <c r="F6" s="172"/>
      <c r="G6" s="172"/>
    </row>
    <row r="7" spans="1:7" ht="16.5" customHeight="1" x14ac:dyDescent="0.25">
      <c r="B7" s="56" t="s">
        <v>1258</v>
      </c>
      <c r="C7" s="172"/>
      <c r="D7" s="172"/>
      <c r="E7" s="172"/>
      <c r="F7" s="172"/>
      <c r="G7" s="172"/>
    </row>
    <row r="8" spans="1:7" ht="16.5" customHeight="1" x14ac:dyDescent="0.25">
      <c r="B8" s="56"/>
      <c r="C8" s="172"/>
      <c r="D8" s="172"/>
      <c r="E8" s="172"/>
      <c r="F8" s="172"/>
      <c r="G8" s="172"/>
    </row>
    <row r="9" spans="1:7" ht="11.25" customHeight="1" x14ac:dyDescent="0.25">
      <c r="B9" s="171"/>
      <c r="C9" s="172"/>
      <c r="D9" s="172"/>
      <c r="E9" s="172"/>
      <c r="F9" s="172"/>
      <c r="G9" s="172"/>
    </row>
    <row r="10" spans="1:7" ht="15.6" x14ac:dyDescent="0.3">
      <c r="B10" s="83" t="s">
        <v>1467</v>
      </c>
      <c r="C10" s="83"/>
      <c r="D10" s="83"/>
      <c r="E10" s="83"/>
      <c r="F10" s="83"/>
      <c r="G10" s="83"/>
    </row>
    <row r="11" spans="1:7" ht="15.6" customHeight="1" x14ac:dyDescent="0.25">
      <c r="B11" s="920" t="s">
        <v>1526</v>
      </c>
      <c r="C11" s="920"/>
      <c r="D11" s="920"/>
      <c r="E11" s="920"/>
      <c r="F11" s="920"/>
      <c r="G11" s="920"/>
    </row>
    <row r="12" spans="1:7" ht="15.6" x14ac:dyDescent="0.3">
      <c r="B12" s="582" t="s">
        <v>1513</v>
      </c>
      <c r="C12" s="84"/>
    </row>
    <row r="13" spans="1:7" ht="68.400000000000006" x14ac:dyDescent="0.25">
      <c r="B13" s="270" t="s">
        <v>1514</v>
      </c>
      <c r="C13" s="210" t="s">
        <v>445</v>
      </c>
      <c r="D13" s="210" t="s">
        <v>1515</v>
      </c>
      <c r="E13" s="210" t="s">
        <v>1516</v>
      </c>
      <c r="F13" s="583"/>
      <c r="G13" s="210" t="s">
        <v>1521</v>
      </c>
    </row>
    <row r="14" spans="1:7" x14ac:dyDescent="0.25">
      <c r="B14" s="214" t="s">
        <v>444</v>
      </c>
      <c r="C14" s="584">
        <v>160579.287981765</v>
      </c>
      <c r="D14" s="584">
        <v>48559.176685685656</v>
      </c>
      <c r="E14" s="584">
        <v>112020.11129607905</v>
      </c>
      <c r="F14" s="585"/>
      <c r="G14" s="584">
        <v>112020.11129607934</v>
      </c>
    </row>
    <row r="15" spans="1:7" ht="17.25" customHeight="1" x14ac:dyDescent="0.25">
      <c r="B15" s="587">
        <v>1990</v>
      </c>
      <c r="C15" s="403">
        <v>150471.64095450001</v>
      </c>
      <c r="D15" s="403">
        <v>45502.6242246408</v>
      </c>
      <c r="E15" s="403">
        <v>104969.0167298592</v>
      </c>
      <c r="F15" s="586"/>
      <c r="G15" s="403">
        <v>104969.0167298592</v>
      </c>
    </row>
    <row r="16" spans="1:7" ht="17.25" customHeight="1" x14ac:dyDescent="0.25">
      <c r="B16" s="587">
        <v>1995</v>
      </c>
      <c r="C16" s="403">
        <v>150931.74726850001</v>
      </c>
      <c r="D16" s="403">
        <v>45641.760373994402</v>
      </c>
      <c r="E16" s="403">
        <v>105289.98689450561</v>
      </c>
      <c r="F16" s="586"/>
      <c r="G16" s="403">
        <v>105289.98689450561</v>
      </c>
    </row>
    <row r="17" spans="2:7" ht="13.95" customHeight="1" x14ac:dyDescent="0.25">
      <c r="B17" s="587">
        <v>2000</v>
      </c>
      <c r="C17" s="403">
        <v>154470.623838</v>
      </c>
      <c r="D17" s="403">
        <v>46711.916648611201</v>
      </c>
      <c r="E17" s="403">
        <v>107758.70718938881</v>
      </c>
      <c r="F17" s="586"/>
      <c r="G17" s="403">
        <v>107758.70718938881</v>
      </c>
    </row>
    <row r="18" spans="2:7" ht="13.95" customHeight="1" x14ac:dyDescent="0.25">
      <c r="B18" s="587">
        <v>2001</v>
      </c>
      <c r="C18" s="403">
        <v>156893.29516449998</v>
      </c>
      <c r="D18" s="403">
        <v>47444.532457744797</v>
      </c>
      <c r="E18" s="403">
        <v>109448.76270675519</v>
      </c>
      <c r="F18" s="586"/>
      <c r="G18" s="403">
        <v>109448.76270675519</v>
      </c>
    </row>
    <row r="19" spans="2:7" x14ac:dyDescent="0.25">
      <c r="B19" s="587">
        <v>2002</v>
      </c>
      <c r="C19" s="403">
        <v>162937.45023649998</v>
      </c>
      <c r="D19" s="403">
        <v>49272.284951517591</v>
      </c>
      <c r="E19" s="403">
        <v>113665.16528498239</v>
      </c>
      <c r="F19" s="586"/>
      <c r="G19" s="403">
        <v>113665.16528498239</v>
      </c>
    </row>
    <row r="20" spans="2:7" x14ac:dyDescent="0.25">
      <c r="B20" s="587">
        <v>2003</v>
      </c>
      <c r="C20" s="403">
        <v>163506.98023799999</v>
      </c>
      <c r="D20" s="403">
        <v>49444.510823971199</v>
      </c>
      <c r="E20" s="403">
        <v>114062.46941402879</v>
      </c>
      <c r="F20" s="586"/>
      <c r="G20" s="403">
        <v>114062.46941402879</v>
      </c>
    </row>
    <row r="21" spans="2:7" x14ac:dyDescent="0.25">
      <c r="B21" s="587">
        <v>2004</v>
      </c>
      <c r="C21" s="403">
        <v>168171.64478</v>
      </c>
      <c r="D21" s="403">
        <v>50855.105381472</v>
      </c>
      <c r="E21" s="403">
        <v>117316.539398528</v>
      </c>
      <c r="F21" s="586"/>
      <c r="G21" s="403">
        <v>117316.539398528</v>
      </c>
    </row>
    <row r="22" spans="2:7" x14ac:dyDescent="0.25">
      <c r="B22" s="587">
        <v>2005</v>
      </c>
      <c r="C22" s="403">
        <v>161001.59513100001</v>
      </c>
      <c r="D22" s="403">
        <v>48686.882367614402</v>
      </c>
      <c r="E22" s="403">
        <v>112314.71276338561</v>
      </c>
      <c r="F22" s="586"/>
      <c r="G22" s="403">
        <v>112314.71276338561</v>
      </c>
    </row>
    <row r="23" spans="2:7" x14ac:dyDescent="0.25">
      <c r="B23" s="587">
        <v>2006</v>
      </c>
      <c r="C23" s="403">
        <v>146862.7796635</v>
      </c>
      <c r="D23" s="403">
        <v>44411.304570242399</v>
      </c>
      <c r="E23" s="403">
        <v>102451.4750932576</v>
      </c>
      <c r="F23" s="586"/>
      <c r="G23" s="403">
        <v>102451.4750932576</v>
      </c>
    </row>
    <row r="24" spans="2:7" x14ac:dyDescent="0.25">
      <c r="B24" s="587">
        <v>2007</v>
      </c>
      <c r="C24" s="403">
        <v>170875.08174200001</v>
      </c>
      <c r="D24" s="403">
        <v>51672.624718780804</v>
      </c>
      <c r="E24" s="403">
        <v>119202.45702321921</v>
      </c>
      <c r="F24" s="586"/>
      <c r="G24" s="403">
        <v>119202.45702321921</v>
      </c>
    </row>
    <row r="25" spans="2:7" x14ac:dyDescent="0.25">
      <c r="B25" s="587">
        <v>2008</v>
      </c>
      <c r="C25" s="403">
        <v>183358.98226950003</v>
      </c>
      <c r="D25" s="403">
        <v>55447.75623829681</v>
      </c>
      <c r="E25" s="403">
        <v>127911.22603120323</v>
      </c>
      <c r="F25" s="586"/>
      <c r="G25" s="403">
        <v>127911.22603120323</v>
      </c>
    </row>
    <row r="26" spans="2:7" x14ac:dyDescent="0.25">
      <c r="B26" s="587">
        <v>2009</v>
      </c>
      <c r="C26" s="403">
        <v>151182.70668100001</v>
      </c>
      <c r="D26" s="403">
        <v>45717.650500334406</v>
      </c>
      <c r="E26" s="403">
        <v>105465.0561806656</v>
      </c>
      <c r="F26" s="586"/>
      <c r="G26" s="403">
        <v>105465.0561806656</v>
      </c>
    </row>
    <row r="27" spans="2:7" x14ac:dyDescent="0.25">
      <c r="B27" s="587">
        <v>2010</v>
      </c>
      <c r="C27" s="403">
        <v>205962.23126949999</v>
      </c>
      <c r="D27" s="403">
        <v>62282.978735896795</v>
      </c>
      <c r="E27" s="403">
        <v>143679.2525336032</v>
      </c>
      <c r="F27" s="586"/>
      <c r="G27" s="403">
        <v>143679.2525336032</v>
      </c>
    </row>
    <row r="28" spans="2:7" x14ac:dyDescent="0.25">
      <c r="B28" s="587">
        <v>2011</v>
      </c>
      <c r="C28" s="403">
        <v>154951.60851800002</v>
      </c>
      <c r="D28" s="403">
        <v>46857.366415843208</v>
      </c>
      <c r="E28" s="403">
        <v>108094.24210215682</v>
      </c>
      <c r="F28" s="586"/>
      <c r="G28" s="403">
        <v>108094.24210215682</v>
      </c>
    </row>
    <row r="29" spans="2:7" x14ac:dyDescent="0.25">
      <c r="B29" s="587">
        <v>2012</v>
      </c>
      <c r="C29" s="403">
        <v>170035.645422</v>
      </c>
      <c r="D29" s="403">
        <v>51418.779175612799</v>
      </c>
      <c r="E29" s="403">
        <v>118616.8662463872</v>
      </c>
      <c r="F29" s="586"/>
      <c r="G29" s="403">
        <v>118616.8662463872</v>
      </c>
    </row>
    <row r="30" spans="2:7" x14ac:dyDescent="0.25">
      <c r="B30" s="587">
        <v>2013</v>
      </c>
      <c r="C30" s="403">
        <v>126400.84172700002</v>
      </c>
      <c r="D30" s="403">
        <v>38223.614538244809</v>
      </c>
      <c r="E30" s="403">
        <v>88177.227188755205</v>
      </c>
      <c r="F30" s="586"/>
      <c r="G30" s="403">
        <v>88177.227188755205</v>
      </c>
    </row>
    <row r="31" spans="2:7" x14ac:dyDescent="0.25">
      <c r="B31" s="587">
        <v>2014</v>
      </c>
      <c r="C31" s="403">
        <v>151833.0407865</v>
      </c>
      <c r="D31" s="403">
        <v>45914.311533837601</v>
      </c>
      <c r="E31" s="403">
        <v>105918.72925266239</v>
      </c>
      <c r="F31" s="586"/>
      <c r="G31" s="403">
        <v>105918.729252662</v>
      </c>
    </row>
    <row r="32" spans="2:7" x14ac:dyDescent="0.25">
      <c r="B32" s="588">
        <v>2015</v>
      </c>
      <c r="C32" s="591">
        <v>147820</v>
      </c>
      <c r="D32" s="404">
        <v>44700</v>
      </c>
      <c r="E32" s="404">
        <v>103120</v>
      </c>
      <c r="F32" s="589"/>
      <c r="G32" s="404">
        <v>103120</v>
      </c>
    </row>
    <row r="33" spans="2:7" x14ac:dyDescent="0.25">
      <c r="B33" s="35" t="s">
        <v>1517</v>
      </c>
    </row>
    <row r="34" spans="2:7" ht="15.6" x14ac:dyDescent="0.25">
      <c r="B34" s="590" t="s">
        <v>1518</v>
      </c>
    </row>
    <row r="35" spans="2:7" ht="15.6" x14ac:dyDescent="0.25">
      <c r="B35" s="213" t="s">
        <v>1519</v>
      </c>
    </row>
    <row r="36" spans="2:7" ht="33" customHeight="1" x14ac:dyDescent="0.25">
      <c r="B36" s="921" t="s">
        <v>1520</v>
      </c>
      <c r="C36" s="921"/>
      <c r="D36" s="921"/>
      <c r="E36" s="921"/>
      <c r="F36" s="921"/>
      <c r="G36" s="921"/>
    </row>
    <row r="37" spans="2:7" x14ac:dyDescent="0.25">
      <c r="B37" s="922" t="s">
        <v>1276</v>
      </c>
      <c r="C37" s="922"/>
      <c r="D37" s="922"/>
      <c r="E37" s="922"/>
      <c r="F37" s="922"/>
      <c r="G37" s="922"/>
    </row>
  </sheetData>
  <sheetProtection algorithmName="SHA-512" hashValue="6GVFUziBS8USBUDoGRP7IK7fNNjc1a0tXKsiU0ectIxKGS85vk8Qdg5B6Q6z7XyrmVXClrRgUb+ATq+o//14fQ==" saltValue="g44oNCt1agu4BW6CKflIGw==" spinCount="100000" sheet="1" objects="1" scenarios="1"/>
  <mergeCells count="3">
    <mergeCell ref="B11:G11"/>
    <mergeCell ref="B36:G36"/>
    <mergeCell ref="B37:G37"/>
  </mergeCells>
  <hyperlinks>
    <hyperlink ref="A1" location="'C2'!A1" display="Regresar"/>
    <hyperlink ref="C1" location="M2.6.1.d.1!A1" display="Ver metadato "/>
  </hyperlinks>
  <pageMargins left="0.7" right="0.7" top="0.75" bottom="0.75" header="0.3" footer="0.3"/>
  <pageSetup orientation="portrait"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M49"/>
  <sheetViews>
    <sheetView showGridLines="0" zoomScale="80" zoomScaleNormal="80" workbookViewId="0"/>
  </sheetViews>
  <sheetFormatPr defaultColWidth="11.5546875" defaultRowHeight="14.4" x14ac:dyDescent="0.3"/>
  <cols>
    <col min="2" max="2" width="11.88671875" customWidth="1"/>
    <col min="3" max="3" width="12.33203125" customWidth="1"/>
    <col min="4" max="4" width="15.88671875" customWidth="1"/>
    <col min="12" max="12" width="25.44140625" customWidth="1"/>
    <col min="13" max="13" width="36" customWidth="1"/>
  </cols>
  <sheetData>
    <row r="1" spans="1:13" ht="15.6" x14ac:dyDescent="0.3">
      <c r="A1" s="188" t="s">
        <v>183</v>
      </c>
      <c r="B1" s="115"/>
      <c r="C1" s="115"/>
      <c r="D1" s="115"/>
      <c r="E1" s="116"/>
      <c r="F1" s="116"/>
      <c r="G1" s="116"/>
      <c r="H1" s="116"/>
      <c r="I1" s="116"/>
      <c r="J1" s="116"/>
      <c r="K1" s="116"/>
      <c r="L1" s="116"/>
      <c r="M1" s="116"/>
    </row>
    <row r="2" spans="1:13" ht="15.6" x14ac:dyDescent="0.3">
      <c r="A2" s="116"/>
      <c r="B2" s="828" t="s">
        <v>202</v>
      </c>
      <c r="C2" s="828"/>
      <c r="D2" s="828"/>
      <c r="E2" s="828"/>
      <c r="F2" s="828"/>
      <c r="G2" s="828"/>
      <c r="H2" s="828"/>
      <c r="I2" s="828"/>
      <c r="J2" s="828"/>
      <c r="K2" s="828"/>
      <c r="L2" s="828"/>
      <c r="M2" s="828"/>
    </row>
    <row r="3" spans="1:13" ht="16.2" thickBot="1" x14ac:dyDescent="0.35">
      <c r="A3" s="116"/>
      <c r="B3" s="827"/>
      <c r="C3" s="827"/>
      <c r="D3" s="827"/>
      <c r="E3" s="827"/>
      <c r="F3" s="827"/>
      <c r="G3" s="827"/>
      <c r="H3" s="827"/>
      <c r="I3" s="827"/>
      <c r="J3" s="827"/>
      <c r="K3" s="827"/>
      <c r="L3" s="827"/>
      <c r="M3" s="827"/>
    </row>
    <row r="4" spans="1:13" ht="16.2" thickBot="1" x14ac:dyDescent="0.35">
      <c r="A4" s="116"/>
      <c r="B4" s="847" t="s">
        <v>203</v>
      </c>
      <c r="C4" s="848"/>
      <c r="D4" s="848"/>
      <c r="E4" s="848"/>
      <c r="F4" s="848" t="s">
        <v>204</v>
      </c>
      <c r="G4" s="848"/>
      <c r="H4" s="848"/>
      <c r="I4" s="848"/>
      <c r="J4" s="848" t="s">
        <v>205</v>
      </c>
      <c r="K4" s="848"/>
      <c r="L4" s="848"/>
      <c r="M4" s="849"/>
    </row>
    <row r="5" spans="1:13" ht="15.6" x14ac:dyDescent="0.3">
      <c r="A5" s="116"/>
      <c r="B5" s="845" t="s">
        <v>206</v>
      </c>
      <c r="C5" s="845"/>
      <c r="D5" s="845"/>
      <c r="E5" s="845"/>
      <c r="F5" s="845"/>
      <c r="G5" s="845"/>
      <c r="H5" s="845"/>
      <c r="I5" s="845"/>
      <c r="J5" s="845"/>
      <c r="K5" s="117"/>
      <c r="L5" s="117"/>
      <c r="M5" s="117"/>
    </row>
    <row r="6" spans="1:13" ht="15.6" x14ac:dyDescent="0.3">
      <c r="A6" s="116"/>
      <c r="B6" s="828" t="s">
        <v>207</v>
      </c>
      <c r="C6" s="828"/>
      <c r="D6" s="828"/>
      <c r="E6" s="828"/>
      <c r="F6" s="828"/>
      <c r="G6" s="828"/>
      <c r="H6" s="828"/>
      <c r="I6" s="828"/>
      <c r="J6" s="828"/>
      <c r="K6" s="828"/>
      <c r="L6" s="828"/>
      <c r="M6" s="828"/>
    </row>
    <row r="7" spans="1:13" ht="16.2" thickBot="1" x14ac:dyDescent="0.35">
      <c r="A7" s="116"/>
      <c r="B7" s="827"/>
      <c r="C7" s="827"/>
      <c r="D7" s="827"/>
      <c r="E7" s="827"/>
      <c r="F7" s="827"/>
      <c r="G7" s="827"/>
      <c r="H7" s="827"/>
      <c r="I7" s="827"/>
      <c r="J7" s="827"/>
      <c r="K7" s="117"/>
      <c r="L7" s="117"/>
      <c r="M7" s="117"/>
    </row>
    <row r="8" spans="1:13" ht="15.6" x14ac:dyDescent="0.3">
      <c r="A8" s="116"/>
      <c r="B8" s="829" t="s">
        <v>208</v>
      </c>
      <c r="C8" s="830"/>
      <c r="D8" s="830"/>
      <c r="E8" s="830" t="s">
        <v>1218</v>
      </c>
      <c r="F8" s="830"/>
      <c r="G8" s="830"/>
      <c r="H8" s="830" t="s">
        <v>209</v>
      </c>
      <c r="I8" s="830"/>
      <c r="J8" s="830"/>
      <c r="K8" s="830"/>
      <c r="L8" s="830"/>
      <c r="M8" s="846"/>
    </row>
    <row r="9" spans="1:13" ht="15.6" x14ac:dyDescent="0.3">
      <c r="A9" s="116"/>
      <c r="B9" s="820" t="s">
        <v>210</v>
      </c>
      <c r="C9" s="796"/>
      <c r="D9" s="797"/>
      <c r="E9" s="841" t="s">
        <v>1525</v>
      </c>
      <c r="F9" s="842"/>
      <c r="G9" s="842"/>
      <c r="H9" s="842"/>
      <c r="I9" s="842"/>
      <c r="J9" s="842"/>
      <c r="K9" s="842"/>
      <c r="L9" s="842"/>
      <c r="M9" s="843"/>
    </row>
    <row r="10" spans="1:13" ht="17.399999999999999" x14ac:dyDescent="0.3">
      <c r="A10" s="116"/>
      <c r="B10" s="820" t="s">
        <v>211</v>
      </c>
      <c r="C10" s="796"/>
      <c r="D10" s="797"/>
      <c r="E10" s="795" t="s">
        <v>380</v>
      </c>
      <c r="F10" s="796"/>
      <c r="G10" s="796"/>
      <c r="H10" s="796"/>
      <c r="I10" s="796"/>
      <c r="J10" s="796"/>
      <c r="K10" s="796"/>
      <c r="L10" s="796"/>
      <c r="M10" s="844"/>
    </row>
    <row r="11" spans="1:13" ht="15.6" x14ac:dyDescent="0.3">
      <c r="A11" s="116"/>
      <c r="B11" s="804" t="s">
        <v>1311</v>
      </c>
      <c r="C11" s="794"/>
      <c r="D11" s="794"/>
      <c r="E11" s="839" t="s">
        <v>336</v>
      </c>
      <c r="F11" s="818" t="s">
        <v>336</v>
      </c>
      <c r="G11" s="818" t="s">
        <v>336</v>
      </c>
      <c r="H11" s="818" t="s">
        <v>336</v>
      </c>
      <c r="I11" s="818" t="s">
        <v>336</v>
      </c>
      <c r="J11" s="818" t="s">
        <v>336</v>
      </c>
      <c r="K11" s="818" t="s">
        <v>336</v>
      </c>
      <c r="L11" s="818" t="s">
        <v>336</v>
      </c>
      <c r="M11" s="859" t="s">
        <v>336</v>
      </c>
    </row>
    <row r="12" spans="1:13" ht="15.6" x14ac:dyDescent="0.3">
      <c r="A12" s="116"/>
      <c r="B12" s="804" t="s">
        <v>1312</v>
      </c>
      <c r="C12" s="794"/>
      <c r="D12" s="794"/>
      <c r="E12" s="839" t="s">
        <v>337</v>
      </c>
      <c r="F12" s="818" t="s">
        <v>337</v>
      </c>
      <c r="G12" s="818" t="s">
        <v>337</v>
      </c>
      <c r="H12" s="818" t="s">
        <v>337</v>
      </c>
      <c r="I12" s="818" t="s">
        <v>337</v>
      </c>
      <c r="J12" s="818" t="s">
        <v>337</v>
      </c>
      <c r="K12" s="818" t="s">
        <v>337</v>
      </c>
      <c r="L12" s="818" t="s">
        <v>337</v>
      </c>
      <c r="M12" s="859" t="s">
        <v>337</v>
      </c>
    </row>
    <row r="13" spans="1:13" ht="15.6" x14ac:dyDescent="0.3">
      <c r="A13" s="116"/>
      <c r="B13" s="804" t="s">
        <v>1313</v>
      </c>
      <c r="C13" s="794"/>
      <c r="D13" s="794"/>
      <c r="E13" s="821" t="s">
        <v>338</v>
      </c>
      <c r="F13" s="822" t="s">
        <v>338</v>
      </c>
      <c r="G13" s="822" t="s">
        <v>338</v>
      </c>
      <c r="H13" s="822" t="s">
        <v>338</v>
      </c>
      <c r="I13" s="822" t="s">
        <v>338</v>
      </c>
      <c r="J13" s="822" t="s">
        <v>338</v>
      </c>
      <c r="K13" s="822" t="s">
        <v>338</v>
      </c>
      <c r="L13" s="822" t="s">
        <v>338</v>
      </c>
      <c r="M13" s="823" t="s">
        <v>338</v>
      </c>
    </row>
    <row r="14" spans="1:13" ht="15.6" x14ac:dyDescent="0.3">
      <c r="A14" s="116"/>
      <c r="B14" s="804" t="s">
        <v>215</v>
      </c>
      <c r="C14" s="794"/>
      <c r="D14" s="794"/>
      <c r="E14" s="824"/>
      <c r="F14" s="825"/>
      <c r="G14" s="825"/>
      <c r="H14" s="825"/>
      <c r="I14" s="825"/>
      <c r="J14" s="825"/>
      <c r="K14" s="825"/>
      <c r="L14" s="825"/>
      <c r="M14" s="826"/>
    </row>
    <row r="15" spans="1:13" ht="15.6" x14ac:dyDescent="0.3">
      <c r="A15" s="116"/>
      <c r="B15" s="804" t="s">
        <v>216</v>
      </c>
      <c r="C15" s="794"/>
      <c r="D15" s="794"/>
      <c r="E15" s="814" t="s">
        <v>443</v>
      </c>
      <c r="F15" s="815"/>
      <c r="G15" s="815"/>
      <c r="H15" s="815"/>
      <c r="I15" s="815"/>
      <c r="J15" s="815"/>
      <c r="K15" s="815"/>
      <c r="L15" s="815"/>
      <c r="M15" s="816"/>
    </row>
    <row r="16" spans="1:13" ht="15.6" x14ac:dyDescent="0.3">
      <c r="A16" s="116"/>
      <c r="B16" s="804" t="s">
        <v>218</v>
      </c>
      <c r="C16" s="794"/>
      <c r="D16" s="794"/>
      <c r="E16" s="839" t="s">
        <v>376</v>
      </c>
      <c r="F16" s="818"/>
      <c r="G16" s="819"/>
      <c r="H16" s="821" t="s">
        <v>377</v>
      </c>
      <c r="I16" s="822"/>
      <c r="J16" s="822"/>
      <c r="K16" s="822"/>
      <c r="L16" s="822"/>
      <c r="M16" s="823"/>
    </row>
    <row r="17" spans="1:13" ht="15.6" x14ac:dyDescent="0.3">
      <c r="A17" s="116"/>
      <c r="B17" s="804" t="s">
        <v>221</v>
      </c>
      <c r="C17" s="794"/>
      <c r="D17" s="794"/>
      <c r="E17" s="821" t="s">
        <v>326</v>
      </c>
      <c r="F17" s="822"/>
      <c r="G17" s="822"/>
      <c r="H17" s="822"/>
      <c r="I17" s="822"/>
      <c r="J17" s="822"/>
      <c r="K17" s="822"/>
      <c r="L17" s="822"/>
      <c r="M17" s="823"/>
    </row>
    <row r="18" spans="1:13" ht="15.6" x14ac:dyDescent="0.3">
      <c r="A18" s="116"/>
      <c r="B18" s="820" t="s">
        <v>223</v>
      </c>
      <c r="C18" s="796"/>
      <c r="D18" s="797"/>
      <c r="E18" s="821"/>
      <c r="F18" s="822"/>
      <c r="G18" s="822"/>
      <c r="H18" s="822"/>
      <c r="I18" s="822"/>
      <c r="J18" s="822"/>
      <c r="K18" s="822"/>
      <c r="L18" s="822"/>
      <c r="M18" s="823"/>
    </row>
    <row r="19" spans="1:13" ht="16.2" thickBot="1" x14ac:dyDescent="0.35">
      <c r="A19" s="116"/>
      <c r="B19" s="834" t="s">
        <v>225</v>
      </c>
      <c r="C19" s="835"/>
      <c r="D19" s="836"/>
      <c r="E19" s="837" t="s">
        <v>373</v>
      </c>
      <c r="F19" s="837"/>
      <c r="G19" s="860" t="s">
        <v>446</v>
      </c>
      <c r="H19" s="860"/>
      <c r="I19" s="837" t="s">
        <v>228</v>
      </c>
      <c r="J19" s="837"/>
      <c r="K19" s="837"/>
      <c r="L19" s="837"/>
      <c r="M19" s="838"/>
    </row>
    <row r="20" spans="1:13" ht="15.6" x14ac:dyDescent="0.3">
      <c r="A20" s="116"/>
      <c r="B20" s="827"/>
      <c r="C20" s="827"/>
      <c r="D20" s="827"/>
      <c r="E20" s="827"/>
      <c r="F20" s="827"/>
      <c r="G20" s="827"/>
      <c r="H20" s="827"/>
      <c r="I20" s="827"/>
      <c r="J20" s="827"/>
      <c r="K20" s="827"/>
      <c r="L20" s="827"/>
      <c r="M20" s="827"/>
    </row>
    <row r="21" spans="1:13" ht="15.6" x14ac:dyDescent="0.3">
      <c r="A21" s="116"/>
      <c r="B21" s="828" t="s">
        <v>229</v>
      </c>
      <c r="C21" s="828"/>
      <c r="D21" s="828"/>
      <c r="E21" s="828"/>
      <c r="F21" s="828"/>
      <c r="G21" s="828"/>
      <c r="H21" s="828"/>
      <c r="I21" s="828"/>
      <c r="J21" s="828"/>
      <c r="K21" s="828"/>
      <c r="L21" s="828"/>
      <c r="M21" s="828"/>
    </row>
    <row r="22" spans="1:13" ht="16.2" thickBot="1" x14ac:dyDescent="0.35">
      <c r="A22" s="116"/>
      <c r="B22" s="827"/>
      <c r="C22" s="827"/>
      <c r="D22" s="827"/>
      <c r="E22" s="827"/>
      <c r="F22" s="827"/>
      <c r="G22" s="827"/>
      <c r="H22" s="827"/>
      <c r="I22" s="827"/>
      <c r="J22" s="827"/>
      <c r="K22" s="827"/>
      <c r="L22" s="827"/>
      <c r="M22" s="827"/>
    </row>
    <row r="23" spans="1:13" ht="73.95" customHeight="1" x14ac:dyDescent="0.3">
      <c r="A23" s="116"/>
      <c r="B23" s="829" t="s">
        <v>230</v>
      </c>
      <c r="C23" s="830"/>
      <c r="D23" s="830"/>
      <c r="E23" s="821" t="s">
        <v>1527</v>
      </c>
      <c r="F23" s="822"/>
      <c r="G23" s="822"/>
      <c r="H23" s="822"/>
      <c r="I23" s="822"/>
      <c r="J23" s="822"/>
      <c r="K23" s="822"/>
      <c r="L23" s="822"/>
      <c r="M23" s="823"/>
    </row>
    <row r="24" spans="1:13" ht="386.25" customHeight="1" x14ac:dyDescent="0.3">
      <c r="A24" s="116"/>
      <c r="B24" s="820" t="s">
        <v>231</v>
      </c>
      <c r="C24" s="796"/>
      <c r="D24" s="797"/>
      <c r="E24" s="821" t="s">
        <v>600</v>
      </c>
      <c r="F24" s="822"/>
      <c r="G24" s="822"/>
      <c r="H24" s="822"/>
      <c r="I24" s="822"/>
      <c r="J24" s="822"/>
      <c r="K24" s="822"/>
      <c r="L24" s="822"/>
      <c r="M24" s="823"/>
    </row>
    <row r="25" spans="1:13" ht="291" customHeight="1" x14ac:dyDescent="0.3">
      <c r="A25" s="116"/>
      <c r="B25" s="804" t="s">
        <v>232</v>
      </c>
      <c r="C25" s="794"/>
      <c r="D25" s="794"/>
      <c r="E25" s="824" t="s">
        <v>1523</v>
      </c>
      <c r="F25" s="825"/>
      <c r="G25" s="825"/>
      <c r="H25" s="825"/>
      <c r="I25" s="825"/>
      <c r="J25" s="825"/>
      <c r="K25" s="825"/>
      <c r="L25" s="825"/>
      <c r="M25" s="826"/>
    </row>
    <row r="26" spans="1:13" ht="15.6" x14ac:dyDescent="0.3">
      <c r="A26" s="116"/>
      <c r="B26" s="804" t="s">
        <v>233</v>
      </c>
      <c r="C26" s="794"/>
      <c r="D26" s="794"/>
      <c r="E26" s="850"/>
      <c r="F26" s="851"/>
      <c r="G26" s="851"/>
      <c r="H26" s="851"/>
      <c r="I26" s="851"/>
      <c r="J26" s="851"/>
      <c r="K26" s="851"/>
      <c r="L26" s="851"/>
      <c r="M26" s="852"/>
    </row>
    <row r="27" spans="1:13" ht="153" customHeight="1" x14ac:dyDescent="0.3">
      <c r="A27" s="116"/>
      <c r="B27" s="804" t="s">
        <v>234</v>
      </c>
      <c r="C27" s="794"/>
      <c r="D27" s="794"/>
      <c r="E27" s="814" t="s">
        <v>1522</v>
      </c>
      <c r="F27" s="815"/>
      <c r="G27" s="815"/>
      <c r="H27" s="815"/>
      <c r="I27" s="815"/>
      <c r="J27" s="815"/>
      <c r="K27" s="815"/>
      <c r="L27" s="815"/>
      <c r="M27" s="816"/>
    </row>
    <row r="28" spans="1:13" ht="15.6" x14ac:dyDescent="0.3">
      <c r="A28" s="116"/>
      <c r="B28" s="804" t="s">
        <v>235</v>
      </c>
      <c r="C28" s="794"/>
      <c r="D28" s="794"/>
      <c r="E28" s="814" t="s">
        <v>1277</v>
      </c>
      <c r="F28" s="815"/>
      <c r="G28" s="815"/>
      <c r="H28" s="815"/>
      <c r="I28" s="815"/>
      <c r="J28" s="815"/>
      <c r="K28" s="815"/>
      <c r="L28" s="815"/>
      <c r="M28" s="816"/>
    </row>
    <row r="29" spans="1:13" ht="15.6" x14ac:dyDescent="0.3">
      <c r="A29" s="116"/>
      <c r="B29" s="923" t="s">
        <v>236</v>
      </c>
      <c r="C29" s="822"/>
      <c r="D29" s="924"/>
      <c r="E29" s="118"/>
      <c r="F29" s="794" t="s">
        <v>237</v>
      </c>
      <c r="G29" s="794"/>
      <c r="H29" s="118" t="s">
        <v>238</v>
      </c>
      <c r="I29" s="794" t="s">
        <v>239</v>
      </c>
      <c r="J29" s="794"/>
      <c r="K29" s="794" t="s">
        <v>240</v>
      </c>
      <c r="L29" s="794"/>
      <c r="M29" s="126" t="s">
        <v>374</v>
      </c>
    </row>
    <row r="30" spans="1:13" ht="15.6" x14ac:dyDescent="0.3">
      <c r="A30" s="116"/>
      <c r="B30" s="804" t="s">
        <v>242</v>
      </c>
      <c r="C30" s="794"/>
      <c r="D30" s="794"/>
      <c r="E30" s="805" t="s">
        <v>601</v>
      </c>
      <c r="F30" s="805"/>
      <c r="G30" s="805"/>
      <c r="H30" s="805"/>
      <c r="I30" s="805"/>
      <c r="J30" s="805"/>
      <c r="K30" s="805"/>
      <c r="L30" s="805"/>
      <c r="M30" s="806"/>
    </row>
    <row r="31" spans="1:13" ht="15.6" x14ac:dyDescent="0.3">
      <c r="A31" s="116"/>
      <c r="B31" s="804" t="s">
        <v>218</v>
      </c>
      <c r="C31" s="794"/>
      <c r="D31" s="794"/>
      <c r="E31" s="794" t="s">
        <v>244</v>
      </c>
      <c r="F31" s="794"/>
      <c r="G31" s="794"/>
      <c r="H31" s="794"/>
      <c r="I31" s="794"/>
      <c r="J31" s="861" t="s">
        <v>442</v>
      </c>
      <c r="K31" s="861"/>
      <c r="L31" s="861"/>
      <c r="M31" s="862"/>
    </row>
    <row r="32" spans="1:13" ht="15.6" x14ac:dyDescent="0.3">
      <c r="A32" s="116"/>
      <c r="B32" s="804" t="s">
        <v>246</v>
      </c>
      <c r="C32" s="794"/>
      <c r="D32" s="794"/>
      <c r="E32" s="805"/>
      <c r="F32" s="805"/>
      <c r="G32" s="805"/>
      <c r="H32" s="805"/>
      <c r="I32" s="805"/>
      <c r="J32" s="805"/>
      <c r="K32" s="805"/>
      <c r="L32" s="805"/>
      <c r="M32" s="806"/>
    </row>
    <row r="33" spans="1:13" ht="15.6" x14ac:dyDescent="0.3">
      <c r="A33" s="116"/>
      <c r="B33" s="120" t="s">
        <v>248</v>
      </c>
      <c r="C33" s="118"/>
      <c r="D33" s="118"/>
      <c r="E33" s="794"/>
      <c r="F33" s="794"/>
      <c r="G33" s="794"/>
      <c r="H33" s="794"/>
      <c r="I33" s="794"/>
      <c r="J33" s="794"/>
      <c r="K33" s="794"/>
      <c r="L33" s="794"/>
      <c r="M33" s="807"/>
    </row>
    <row r="34" spans="1:13" ht="15.6" x14ac:dyDescent="0.3">
      <c r="A34" s="116"/>
      <c r="B34" s="808"/>
      <c r="C34" s="809"/>
      <c r="D34" s="809"/>
      <c r="E34" s="809"/>
      <c r="F34" s="809"/>
      <c r="G34" s="809"/>
      <c r="H34" s="809"/>
      <c r="I34" s="809"/>
      <c r="J34" s="809"/>
      <c r="K34" s="809"/>
      <c r="L34" s="809"/>
      <c r="M34" s="810"/>
    </row>
    <row r="35" spans="1:13" ht="15.6" x14ac:dyDescent="0.3">
      <c r="A35" s="116"/>
      <c r="B35" s="811" t="s">
        <v>249</v>
      </c>
      <c r="C35" s="812"/>
      <c r="D35" s="812"/>
      <c r="E35" s="812"/>
      <c r="F35" s="812"/>
      <c r="G35" s="812"/>
      <c r="H35" s="812"/>
      <c r="I35" s="812"/>
      <c r="J35" s="812"/>
      <c r="K35" s="812"/>
      <c r="L35" s="812"/>
      <c r="M35" s="813"/>
    </row>
    <row r="36" spans="1:13" ht="16.2" thickBot="1" x14ac:dyDescent="0.35">
      <c r="A36" s="116"/>
      <c r="B36" s="798"/>
      <c r="C36" s="799"/>
      <c r="D36" s="799"/>
      <c r="E36" s="799"/>
      <c r="F36" s="799"/>
      <c r="G36" s="799"/>
      <c r="H36" s="799"/>
      <c r="I36" s="799"/>
      <c r="J36" s="799"/>
      <c r="K36" s="799"/>
      <c r="L36" s="799"/>
      <c r="M36" s="800"/>
    </row>
    <row r="37" spans="1:13" ht="15.6" x14ac:dyDescent="0.3">
      <c r="A37" s="116"/>
      <c r="B37" s="801"/>
      <c r="C37" s="802"/>
      <c r="D37" s="802"/>
      <c r="E37" s="802"/>
      <c r="F37" s="802"/>
      <c r="G37" s="802"/>
      <c r="H37" s="802"/>
      <c r="I37" s="802"/>
      <c r="J37" s="802"/>
      <c r="K37" s="802"/>
      <c r="L37" s="802"/>
      <c r="M37" s="803"/>
    </row>
    <row r="38" spans="1:13" ht="15.6" x14ac:dyDescent="0.3">
      <c r="A38" s="116"/>
      <c r="B38" s="117"/>
      <c r="C38" s="117"/>
      <c r="D38" s="117"/>
      <c r="E38" s="117"/>
      <c r="F38" s="117"/>
      <c r="G38" s="117"/>
      <c r="H38" s="117"/>
      <c r="I38" s="117"/>
      <c r="J38" s="117"/>
      <c r="K38" s="117"/>
      <c r="L38" s="117"/>
      <c r="M38" s="117"/>
    </row>
    <row r="39" spans="1:13" ht="15.6" x14ac:dyDescent="0.3">
      <c r="A39" s="116"/>
      <c r="B39" s="117"/>
      <c r="C39" s="794" t="s">
        <v>250</v>
      </c>
      <c r="D39" s="794"/>
      <c r="E39" s="794"/>
      <c r="F39" s="794"/>
      <c r="G39" s="794"/>
      <c r="H39" s="794"/>
      <c r="I39" s="794"/>
      <c r="J39" s="794"/>
      <c r="K39" s="794"/>
      <c r="L39" s="794"/>
      <c r="M39" s="794"/>
    </row>
    <row r="40" spans="1:13" ht="15.6" x14ac:dyDescent="0.3">
      <c r="A40" s="116"/>
      <c r="B40" s="117"/>
      <c r="C40" s="118" t="s">
        <v>251</v>
      </c>
      <c r="D40" s="795" t="s">
        <v>252</v>
      </c>
      <c r="E40" s="796"/>
      <c r="F40" s="796"/>
      <c r="G40" s="796"/>
      <c r="H40" s="795" t="s">
        <v>253</v>
      </c>
      <c r="I40" s="796"/>
      <c r="J40" s="796"/>
      <c r="K40" s="796"/>
      <c r="L40" s="796"/>
      <c r="M40" s="797"/>
    </row>
    <row r="41" spans="1:13" ht="15.6" x14ac:dyDescent="0.3">
      <c r="A41" s="116"/>
      <c r="B41" s="117"/>
      <c r="C41" s="552">
        <v>42615</v>
      </c>
      <c r="D41" s="794" t="s">
        <v>504</v>
      </c>
      <c r="E41" s="794"/>
      <c r="F41" s="794"/>
      <c r="G41" s="794"/>
      <c r="H41" s="795" t="s">
        <v>1278</v>
      </c>
      <c r="I41" s="796"/>
      <c r="J41" s="796"/>
      <c r="K41" s="796"/>
      <c r="L41" s="796"/>
      <c r="M41" s="797"/>
    </row>
    <row r="42" spans="1:13" ht="44.4" customHeight="1" x14ac:dyDescent="0.3">
      <c r="A42" s="116"/>
      <c r="B42" s="117"/>
      <c r="C42" s="187">
        <v>42745</v>
      </c>
      <c r="D42" s="794" t="s">
        <v>1511</v>
      </c>
      <c r="E42" s="794"/>
      <c r="F42" s="794"/>
      <c r="G42" s="794"/>
      <c r="H42" s="925" t="s">
        <v>1524</v>
      </c>
      <c r="I42" s="925"/>
      <c r="J42" s="925"/>
      <c r="K42" s="925"/>
      <c r="L42" s="925"/>
      <c r="M42" s="925"/>
    </row>
    <row r="43" spans="1:13" ht="15.6" x14ac:dyDescent="0.3">
      <c r="A43" s="116"/>
      <c r="B43" s="117"/>
      <c r="C43" s="118"/>
      <c r="D43" s="794"/>
      <c r="E43" s="794"/>
      <c r="F43" s="794"/>
      <c r="G43" s="794"/>
      <c r="H43" s="794"/>
      <c r="I43" s="794"/>
      <c r="J43" s="794"/>
      <c r="K43" s="794"/>
      <c r="L43" s="794"/>
      <c r="M43" s="794"/>
    </row>
    <row r="44" spans="1:13" ht="15.6" x14ac:dyDescent="0.3">
      <c r="A44" s="116"/>
      <c r="B44" s="117"/>
      <c r="C44" s="118"/>
      <c r="D44" s="794"/>
      <c r="E44" s="794"/>
      <c r="F44" s="794"/>
      <c r="G44" s="794"/>
      <c r="H44" s="794"/>
      <c r="I44" s="794"/>
      <c r="J44" s="794"/>
      <c r="K44" s="794"/>
      <c r="L44" s="794"/>
      <c r="M44" s="794"/>
    </row>
    <row r="45" spans="1:13" ht="15.6" x14ac:dyDescent="0.3">
      <c r="A45" s="116"/>
      <c r="B45" s="117"/>
      <c r="C45" s="118"/>
      <c r="D45" s="794"/>
      <c r="E45" s="794"/>
      <c r="F45" s="794"/>
      <c r="G45" s="794"/>
      <c r="H45" s="794"/>
      <c r="I45" s="794"/>
      <c r="J45" s="794"/>
      <c r="K45" s="794"/>
      <c r="L45" s="794"/>
      <c r="M45" s="794"/>
    </row>
    <row r="46" spans="1:13" ht="15.6" x14ac:dyDescent="0.3">
      <c r="A46" s="116"/>
      <c r="B46" s="117"/>
      <c r="C46" s="118"/>
      <c r="D46" s="794"/>
      <c r="E46" s="794"/>
      <c r="F46" s="794"/>
      <c r="G46" s="794"/>
      <c r="H46" s="794"/>
      <c r="I46" s="794"/>
      <c r="J46" s="794"/>
      <c r="K46" s="794"/>
      <c r="L46" s="794"/>
      <c r="M46" s="794"/>
    </row>
    <row r="47" spans="1:13" ht="15.6" x14ac:dyDescent="0.3">
      <c r="A47" s="116"/>
      <c r="B47" s="117"/>
      <c r="C47" s="118"/>
      <c r="D47" s="794"/>
      <c r="E47" s="794"/>
      <c r="F47" s="794"/>
      <c r="G47" s="794"/>
      <c r="H47" s="794"/>
      <c r="I47" s="794"/>
      <c r="J47" s="794"/>
      <c r="K47" s="794"/>
      <c r="L47" s="794"/>
      <c r="M47" s="794"/>
    </row>
    <row r="48" spans="1:13" ht="15.6" x14ac:dyDescent="0.3">
      <c r="A48" s="116"/>
      <c r="B48" s="117"/>
      <c r="C48" s="118"/>
      <c r="D48" s="794"/>
      <c r="E48" s="794"/>
      <c r="F48" s="794"/>
      <c r="G48" s="794"/>
      <c r="H48" s="794"/>
      <c r="I48" s="794"/>
      <c r="J48" s="794"/>
      <c r="K48" s="794"/>
      <c r="L48" s="794"/>
      <c r="M48" s="794"/>
    </row>
    <row r="49" spans="1:13" ht="15.6" x14ac:dyDescent="0.3">
      <c r="A49" s="116"/>
      <c r="B49" s="115"/>
      <c r="C49" s="122"/>
      <c r="D49" s="863"/>
      <c r="E49" s="863"/>
      <c r="F49" s="863"/>
      <c r="G49" s="863"/>
      <c r="H49" s="864"/>
      <c r="I49" s="864"/>
      <c r="J49" s="864"/>
      <c r="K49" s="864"/>
      <c r="L49" s="864"/>
      <c r="M49" s="864"/>
    </row>
  </sheetData>
  <sheetProtection algorithmName="SHA-512" hashValue="SyHgXZO2RazX0MN+SgtV3V24v+PTpOvTwHficUvbjbTIi6nvVgLv5H7qD2JahgWpC/9yQOqPmcr+zED61a/2xA==" saltValue="HF7vxIMt0lO8tZ7bRsEUdQ==" spinCount="100000" sheet="1" objects="1" scenarios="1"/>
  <mergeCells count="88">
    <mergeCell ref="D47:G47"/>
    <mergeCell ref="H47:M47"/>
    <mergeCell ref="D48:G48"/>
    <mergeCell ref="H48:M48"/>
    <mergeCell ref="D49:G49"/>
    <mergeCell ref="H49:M49"/>
    <mergeCell ref="D44:G44"/>
    <mergeCell ref="H44:M44"/>
    <mergeCell ref="D45:G45"/>
    <mergeCell ref="H45:M45"/>
    <mergeCell ref="D46:G46"/>
    <mergeCell ref="H46:M46"/>
    <mergeCell ref="D41:G41"/>
    <mergeCell ref="H41:M41"/>
    <mergeCell ref="D42:G42"/>
    <mergeCell ref="H42:M42"/>
    <mergeCell ref="D43:G43"/>
    <mergeCell ref="H43:M43"/>
    <mergeCell ref="D40:G40"/>
    <mergeCell ref="H40:M40"/>
    <mergeCell ref="B31:D31"/>
    <mergeCell ref="E31:I31"/>
    <mergeCell ref="J31:M31"/>
    <mergeCell ref="B32:D32"/>
    <mergeCell ref="E32:M32"/>
    <mergeCell ref="E33:M33"/>
    <mergeCell ref="B34:M34"/>
    <mergeCell ref="B35:M35"/>
    <mergeCell ref="B36:M36"/>
    <mergeCell ref="B37:M37"/>
    <mergeCell ref="C39:M39"/>
    <mergeCell ref="B29:D29"/>
    <mergeCell ref="F29:G29"/>
    <mergeCell ref="I29:J29"/>
    <mergeCell ref="K29:L29"/>
    <mergeCell ref="B30:D30"/>
    <mergeCell ref="E30:M30"/>
    <mergeCell ref="B26:D26"/>
    <mergeCell ref="E26:M26"/>
    <mergeCell ref="B27:D27"/>
    <mergeCell ref="E27:M27"/>
    <mergeCell ref="B28:D28"/>
    <mergeCell ref="E28:M28"/>
    <mergeCell ref="B25:D25"/>
    <mergeCell ref="E25:M25"/>
    <mergeCell ref="B19:D19"/>
    <mergeCell ref="E19:F19"/>
    <mergeCell ref="G19:H19"/>
    <mergeCell ref="I19:M19"/>
    <mergeCell ref="B20:M20"/>
    <mergeCell ref="B21:M21"/>
    <mergeCell ref="B22:M22"/>
    <mergeCell ref="B23:D23"/>
    <mergeCell ref="E23:M23"/>
    <mergeCell ref="B24:D24"/>
    <mergeCell ref="E24:M24"/>
    <mergeCell ref="B18:D18"/>
    <mergeCell ref="E18:M18"/>
    <mergeCell ref="B13:D13"/>
    <mergeCell ref="E13:M13"/>
    <mergeCell ref="B14:D14"/>
    <mergeCell ref="E14:M14"/>
    <mergeCell ref="B15:D15"/>
    <mergeCell ref="E15:M15"/>
    <mergeCell ref="B16:D16"/>
    <mergeCell ref="E16:G16"/>
    <mergeCell ref="H16:M16"/>
    <mergeCell ref="B17:D17"/>
    <mergeCell ref="E17:M17"/>
    <mergeCell ref="B10:D10"/>
    <mergeCell ref="E10:M10"/>
    <mergeCell ref="B11:D11"/>
    <mergeCell ref="E11:M11"/>
    <mergeCell ref="B12:D12"/>
    <mergeCell ref="E12:M12"/>
    <mergeCell ref="B9:D9"/>
    <mergeCell ref="E9:M9"/>
    <mergeCell ref="B2:M2"/>
    <mergeCell ref="B3:M3"/>
    <mergeCell ref="B4:E4"/>
    <mergeCell ref="F4:I4"/>
    <mergeCell ref="J4:M4"/>
    <mergeCell ref="B5:J5"/>
    <mergeCell ref="B6:M6"/>
    <mergeCell ref="B7:J7"/>
    <mergeCell ref="B8:D8"/>
    <mergeCell ref="E8:G8"/>
    <mergeCell ref="H8:M8"/>
  </mergeCells>
  <hyperlinks>
    <hyperlink ref="A1" location="'2.6.1.d.1'!A1" display="REGRESAR"/>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M58"/>
  <sheetViews>
    <sheetView showGridLines="0" zoomScale="90" zoomScaleNormal="90" workbookViewId="0"/>
  </sheetViews>
  <sheetFormatPr defaultColWidth="11.44140625" defaultRowHeight="13.2" x14ac:dyDescent="0.25"/>
  <cols>
    <col min="1" max="1" width="11.44140625" style="35"/>
    <col min="2" max="2" width="30.5546875" style="35" customWidth="1"/>
    <col min="3" max="16384" width="11.44140625" style="35"/>
  </cols>
  <sheetData>
    <row r="1" spans="1:13" ht="14.4" x14ac:dyDescent="0.3">
      <c r="A1" s="106" t="s">
        <v>178</v>
      </c>
      <c r="C1" s="106" t="s">
        <v>413</v>
      </c>
    </row>
    <row r="2" spans="1:13" ht="15.6" x14ac:dyDescent="0.3">
      <c r="A2" s="106"/>
      <c r="B2" s="83" t="s">
        <v>375</v>
      </c>
    </row>
    <row r="3" spans="1:13" ht="15" x14ac:dyDescent="0.25">
      <c r="B3" s="56" t="s">
        <v>336</v>
      </c>
      <c r="C3" s="172"/>
      <c r="D3" s="172"/>
      <c r="E3" s="172"/>
      <c r="F3" s="172"/>
      <c r="G3" s="172"/>
    </row>
    <row r="4" spans="1:13" ht="15" x14ac:dyDescent="0.25">
      <c r="B4" s="34" t="s">
        <v>337</v>
      </c>
      <c r="C4" s="172"/>
      <c r="D4" s="172"/>
      <c r="E4" s="172"/>
      <c r="F4" s="172"/>
      <c r="G4" s="172"/>
    </row>
    <row r="5" spans="1:13" ht="15" x14ac:dyDescent="0.25">
      <c r="B5" s="34" t="s">
        <v>338</v>
      </c>
      <c r="C5" s="172"/>
      <c r="D5" s="172"/>
      <c r="E5" s="172"/>
      <c r="F5" s="172"/>
      <c r="G5" s="172"/>
    </row>
    <row r="6" spans="1:13" ht="15" x14ac:dyDescent="0.25">
      <c r="B6" s="34" t="s">
        <v>1243</v>
      </c>
      <c r="C6" s="172"/>
      <c r="D6" s="172"/>
      <c r="E6" s="172"/>
      <c r="F6" s="172"/>
      <c r="G6" s="172"/>
    </row>
    <row r="7" spans="1:13" ht="15" x14ac:dyDescent="0.25">
      <c r="B7" s="34" t="s">
        <v>1244</v>
      </c>
      <c r="C7" s="172"/>
      <c r="D7" s="172"/>
      <c r="E7" s="172"/>
      <c r="F7" s="172"/>
      <c r="G7" s="172"/>
    </row>
    <row r="8" spans="1:13" ht="15" x14ac:dyDescent="0.25">
      <c r="B8" s="34"/>
      <c r="C8" s="172"/>
      <c r="D8" s="172"/>
      <c r="E8" s="172"/>
      <c r="F8" s="172"/>
      <c r="G8" s="172"/>
    </row>
    <row r="10" spans="1:13" ht="15.6" x14ac:dyDescent="0.3">
      <c r="B10" s="885" t="s">
        <v>1466</v>
      </c>
      <c r="C10" s="885"/>
      <c r="D10" s="885"/>
      <c r="E10" s="885"/>
      <c r="F10" s="885"/>
      <c r="G10" s="885"/>
      <c r="H10" s="885"/>
      <c r="I10" s="885"/>
      <c r="J10" s="885"/>
      <c r="K10" s="885"/>
      <c r="L10" s="885"/>
      <c r="M10" s="885"/>
    </row>
    <row r="11" spans="1:13" ht="15.6" x14ac:dyDescent="0.3">
      <c r="B11" s="885" t="s">
        <v>1531</v>
      </c>
      <c r="C11" s="885"/>
      <c r="D11" s="885"/>
      <c r="E11" s="885"/>
      <c r="F11" s="885"/>
      <c r="G11" s="885"/>
      <c r="H11" s="885"/>
      <c r="I11" s="885"/>
      <c r="J11" s="885"/>
      <c r="K11" s="885"/>
      <c r="L11" s="885"/>
      <c r="M11" s="885"/>
    </row>
    <row r="12" spans="1:13" x14ac:dyDescent="0.25">
      <c r="B12" s="49" t="s">
        <v>1532</v>
      </c>
      <c r="C12" s="46"/>
      <c r="D12" s="46"/>
      <c r="E12" s="46"/>
      <c r="F12" s="46"/>
      <c r="G12" s="46"/>
      <c r="H12" s="46"/>
      <c r="I12" s="46"/>
      <c r="J12" s="46"/>
      <c r="K12" s="46"/>
      <c r="L12" s="46"/>
      <c r="M12" s="46"/>
    </row>
    <row r="13" spans="1:13" x14ac:dyDescent="0.25">
      <c r="B13" s="49"/>
      <c r="C13" s="46"/>
      <c r="D13" s="46"/>
      <c r="E13" s="46"/>
      <c r="F13" s="46"/>
      <c r="G13" s="46"/>
      <c r="H13" s="46"/>
      <c r="I13" s="46"/>
      <c r="J13" s="46"/>
      <c r="K13" s="46"/>
      <c r="L13" s="46"/>
      <c r="M13" s="46"/>
    </row>
    <row r="14" spans="1:13" x14ac:dyDescent="0.25">
      <c r="B14" s="595" t="s">
        <v>22</v>
      </c>
      <c r="C14" s="595">
        <v>2005</v>
      </c>
      <c r="D14" s="595">
        <v>2006</v>
      </c>
      <c r="E14" s="595">
        <v>2007</v>
      </c>
      <c r="F14" s="595">
        <v>2008</v>
      </c>
      <c r="G14" s="595">
        <v>2009</v>
      </c>
      <c r="H14" s="595">
        <v>2010</v>
      </c>
      <c r="I14" s="595">
        <v>2011</v>
      </c>
      <c r="J14" s="595">
        <v>2012</v>
      </c>
      <c r="K14" s="595">
        <v>2013</v>
      </c>
      <c r="L14" s="595">
        <v>2014</v>
      </c>
      <c r="M14" s="595">
        <v>2015</v>
      </c>
    </row>
    <row r="15" spans="1:13" x14ac:dyDescent="0.25">
      <c r="B15" s="596" t="s">
        <v>1533</v>
      </c>
      <c r="C15" s="606">
        <v>2802.3910696799999</v>
      </c>
      <c r="D15" s="606">
        <v>2963.090703456</v>
      </c>
      <c r="E15" s="606">
        <v>4260.8737056959999</v>
      </c>
      <c r="F15" s="606">
        <v>4770.2693847168002</v>
      </c>
      <c r="G15" s="606">
        <v>4860.206990467198</v>
      </c>
      <c r="H15" s="606">
        <v>6718.2650993375983</v>
      </c>
      <c r="I15" s="606">
        <v>10076.290284787199</v>
      </c>
      <c r="J15" s="606">
        <v>12390.1334745408</v>
      </c>
      <c r="K15" s="606">
        <v>13168.186814736</v>
      </c>
      <c r="L15" s="606">
        <v>15190.409257209596</v>
      </c>
      <c r="M15" s="606">
        <v>16251.095134108795</v>
      </c>
    </row>
    <row r="16" spans="1:13" x14ac:dyDescent="0.25">
      <c r="B16" s="597" t="s">
        <v>1534</v>
      </c>
      <c r="C16" s="607">
        <f>+C17+C18</f>
        <v>139.97424455999979</v>
      </c>
      <c r="D16" s="607">
        <f t="shared" ref="D16:M16" si="0">+D17+D18</f>
        <v>181.12618742399948</v>
      </c>
      <c r="E16" s="607">
        <f t="shared" si="0"/>
        <v>207.5786919647995</v>
      </c>
      <c r="F16" s="607">
        <f t="shared" si="0"/>
        <v>248.44615427519983</v>
      </c>
      <c r="G16" s="607">
        <f t="shared" si="0"/>
        <v>273.46828832639954</v>
      </c>
      <c r="H16" s="607">
        <f t="shared" si="0"/>
        <v>294.65081182079967</v>
      </c>
      <c r="I16" s="607">
        <f t="shared" si="0"/>
        <v>308.29202648639989</v>
      </c>
      <c r="J16" s="607">
        <f t="shared" si="0"/>
        <v>313.83932284799977</v>
      </c>
      <c r="K16" s="607">
        <f t="shared" si="0"/>
        <v>322.77829691520031</v>
      </c>
      <c r="L16" s="607">
        <f t="shared" si="0"/>
        <v>345.9625064703996</v>
      </c>
      <c r="M16" s="607">
        <f t="shared" si="0"/>
        <v>351.10900033920069</v>
      </c>
    </row>
    <row r="17" spans="2:13" ht="15.6" x14ac:dyDescent="0.25">
      <c r="B17" s="598" t="s">
        <v>1559</v>
      </c>
      <c r="C17" s="608">
        <v>135.26254497599979</v>
      </c>
      <c r="D17" s="608">
        <v>175.05403084799948</v>
      </c>
      <c r="E17" s="608">
        <v>200.50993134719951</v>
      </c>
      <c r="F17" s="608">
        <v>230.78152670399982</v>
      </c>
      <c r="G17" s="608">
        <v>240.26752189439955</v>
      </c>
      <c r="H17" s="608">
        <v>240.26752189439955</v>
      </c>
      <c r="I17" s="608">
        <v>240.38303264639956</v>
      </c>
      <c r="J17" s="608">
        <v>241.08433142399986</v>
      </c>
      <c r="K17" s="608">
        <v>240.42382640639957</v>
      </c>
      <c r="L17" s="608">
        <v>240.45810647039957</v>
      </c>
      <c r="M17" s="608">
        <v>236.77944675839959</v>
      </c>
    </row>
    <row r="18" spans="2:13" x14ac:dyDescent="0.25">
      <c r="B18" s="598" t="s">
        <v>1535</v>
      </c>
      <c r="C18" s="608">
        <v>4.7116995840000033</v>
      </c>
      <c r="D18" s="608">
        <v>6.072156576000002</v>
      </c>
      <c r="E18" s="608">
        <v>7.0687606176000033</v>
      </c>
      <c r="F18" s="608">
        <v>17.664627571200029</v>
      </c>
      <c r="G18" s="608">
        <v>33.200766432000009</v>
      </c>
      <c r="H18" s="608">
        <v>54.38328992640011</v>
      </c>
      <c r="I18" s="608">
        <v>67.908993840000321</v>
      </c>
      <c r="J18" s="608">
        <v>72.754991423999897</v>
      </c>
      <c r="K18" s="608">
        <v>82.354470508800745</v>
      </c>
      <c r="L18" s="608">
        <v>105.5044</v>
      </c>
      <c r="M18" s="608">
        <v>114.32955358080109</v>
      </c>
    </row>
    <row r="19" spans="2:13" x14ac:dyDescent="0.25">
      <c r="B19" s="597" t="s">
        <v>1536</v>
      </c>
      <c r="C19" s="607">
        <f>+C20+C21+C22</f>
        <v>1.8364320000000003E-2</v>
      </c>
      <c r="D19" s="607">
        <f t="shared" ref="D19:M19" si="1">+D20+D21+D22</f>
        <v>22.202322912000003</v>
      </c>
      <c r="E19" s="607">
        <f t="shared" si="1"/>
        <v>55.455573628799975</v>
      </c>
      <c r="F19" s="607">
        <f t="shared" si="1"/>
        <v>125.02403481599995</v>
      </c>
      <c r="G19" s="607">
        <f t="shared" si="1"/>
        <v>195.87799270079995</v>
      </c>
      <c r="H19" s="607">
        <f t="shared" si="1"/>
        <v>529.31531445119936</v>
      </c>
      <c r="I19" s="607">
        <f t="shared" si="1"/>
        <v>717.76218908159967</v>
      </c>
      <c r="J19" s="607">
        <f t="shared" si="1"/>
        <v>881.09130654720025</v>
      </c>
      <c r="K19" s="607">
        <f t="shared" si="1"/>
        <v>952.72737917759923</v>
      </c>
      <c r="L19" s="607">
        <f t="shared" si="1"/>
        <v>1209.5467145279988</v>
      </c>
      <c r="M19" s="607">
        <f t="shared" si="1"/>
        <v>1525.6168824384013</v>
      </c>
    </row>
    <row r="20" spans="2:13" x14ac:dyDescent="0.25">
      <c r="B20" s="598" t="s">
        <v>1537</v>
      </c>
      <c r="C20" s="608">
        <v>0</v>
      </c>
      <c r="D20" s="608">
        <v>2.5890157440000001</v>
      </c>
      <c r="E20" s="608">
        <v>8.0272537919999998</v>
      </c>
      <c r="F20" s="608">
        <v>10.21129848</v>
      </c>
      <c r="G20" s="608">
        <v>18.042481728000006</v>
      </c>
      <c r="H20" s="608">
        <v>47.863859904000009</v>
      </c>
      <c r="I20" s="608">
        <v>52.905267763200008</v>
      </c>
      <c r="J20" s="608">
        <v>60.020704511999988</v>
      </c>
      <c r="K20" s="608">
        <v>82.553006822400008</v>
      </c>
      <c r="L20" s="608">
        <v>122.67174003840002</v>
      </c>
      <c r="M20" s="608">
        <v>209.89981146240041</v>
      </c>
    </row>
    <row r="21" spans="2:13" x14ac:dyDescent="0.25">
      <c r="B21" s="598" t="s">
        <v>1538</v>
      </c>
      <c r="C21" s="608">
        <v>6.0912E-4</v>
      </c>
      <c r="D21" s="608">
        <v>0.181160928</v>
      </c>
      <c r="E21" s="608">
        <v>1.2171656160000002</v>
      </c>
      <c r="F21" s="608">
        <v>2.8313141760000002</v>
      </c>
      <c r="G21" s="608">
        <v>9.3747651264000016</v>
      </c>
      <c r="H21" s="608">
        <v>18.596968416000049</v>
      </c>
      <c r="I21" s="608">
        <v>25.188912748800028</v>
      </c>
      <c r="J21" s="608">
        <v>28.44460238399996</v>
      </c>
      <c r="K21" s="608">
        <v>31.468227753600043</v>
      </c>
      <c r="L21" s="608">
        <v>40.36107657600013</v>
      </c>
      <c r="M21" s="608">
        <v>54.823604198400233</v>
      </c>
    </row>
    <row r="22" spans="2:13" x14ac:dyDescent="0.25">
      <c r="B22" s="598" t="s">
        <v>1539</v>
      </c>
      <c r="C22" s="608">
        <v>1.7755200000000002E-2</v>
      </c>
      <c r="D22" s="608">
        <v>19.432146240000002</v>
      </c>
      <c r="E22" s="608">
        <v>46.211154220799976</v>
      </c>
      <c r="F22" s="608">
        <v>111.98142215999995</v>
      </c>
      <c r="G22" s="608">
        <v>168.46074584639993</v>
      </c>
      <c r="H22" s="608">
        <v>462.85448613119928</v>
      </c>
      <c r="I22" s="608">
        <v>639.66800856959958</v>
      </c>
      <c r="J22" s="608">
        <v>792.62599965120035</v>
      </c>
      <c r="K22" s="608">
        <v>838.70614460159914</v>
      </c>
      <c r="L22" s="608">
        <v>1046.5138979135986</v>
      </c>
      <c r="M22" s="608">
        <v>1260.8934667776007</v>
      </c>
    </row>
    <row r="23" spans="2:13" x14ac:dyDescent="0.25">
      <c r="B23" s="597" t="s">
        <v>1540</v>
      </c>
      <c r="C23" s="607">
        <v>0</v>
      </c>
      <c r="D23" s="607">
        <v>0.214477632</v>
      </c>
      <c r="E23" s="607">
        <v>2.0942677440000006</v>
      </c>
      <c r="F23" s="607">
        <v>4.8064475519999998</v>
      </c>
      <c r="G23" s="607">
        <v>8.907891839999996</v>
      </c>
      <c r="H23" s="607">
        <v>16.235975232000008</v>
      </c>
      <c r="I23" s="607">
        <v>20.537748892800003</v>
      </c>
      <c r="J23" s="607">
        <v>26.007055689599994</v>
      </c>
      <c r="K23" s="607">
        <v>42.805282636799973</v>
      </c>
      <c r="L23" s="607">
        <v>65.905491628800107</v>
      </c>
      <c r="M23" s="607">
        <v>77.116306348800194</v>
      </c>
    </row>
    <row r="24" spans="2:13" x14ac:dyDescent="0.25">
      <c r="B24" s="597" t="s">
        <v>1541</v>
      </c>
      <c r="C24" s="607">
        <f>+C25+C26</f>
        <v>2.9808000000000005E-2</v>
      </c>
      <c r="D24" s="607">
        <f t="shared" ref="D24:M24" si="2">+D25+D26</f>
        <v>0.69445468799999999</v>
      </c>
      <c r="E24" s="607">
        <f t="shared" si="2"/>
        <v>3.4541515584000009</v>
      </c>
      <c r="F24" s="607">
        <f t="shared" si="2"/>
        <v>6.1866200736000003</v>
      </c>
      <c r="G24" s="607">
        <f t="shared" si="2"/>
        <v>8.1625968000000064</v>
      </c>
      <c r="H24" s="607">
        <f t="shared" si="2"/>
        <v>13.130946633600006</v>
      </c>
      <c r="I24" s="607">
        <f t="shared" si="2"/>
        <v>19.620370886400007</v>
      </c>
      <c r="J24" s="607">
        <f t="shared" si="2"/>
        <v>25.084388879999999</v>
      </c>
      <c r="K24" s="607">
        <f t="shared" si="2"/>
        <v>29.09747024639999</v>
      </c>
      <c r="L24" s="607">
        <f t="shared" si="2"/>
        <v>34.912136678400003</v>
      </c>
      <c r="M24" s="607">
        <f t="shared" si="2"/>
        <v>39.100595702400035</v>
      </c>
    </row>
    <row r="25" spans="2:13" x14ac:dyDescent="0.25">
      <c r="B25" s="598" t="s">
        <v>1542</v>
      </c>
      <c r="C25" s="608">
        <v>0</v>
      </c>
      <c r="D25" s="608">
        <v>0.33130425600000002</v>
      </c>
      <c r="E25" s="608">
        <v>0.38549433599999999</v>
      </c>
      <c r="F25" s="608">
        <v>0.44527795200000003</v>
      </c>
      <c r="G25" s="608">
        <v>0.5493856319999999</v>
      </c>
      <c r="H25" s="608">
        <v>1.5658259904</v>
      </c>
      <c r="I25" s="608">
        <v>2.5235537472000007</v>
      </c>
      <c r="J25" s="608">
        <v>2.72102544</v>
      </c>
      <c r="K25" s="608">
        <v>3.0080840832000013</v>
      </c>
      <c r="L25" s="608">
        <v>3.8525404032000017</v>
      </c>
      <c r="M25" s="608">
        <v>4.1807584512000018</v>
      </c>
    </row>
    <row r="26" spans="2:13" x14ac:dyDescent="0.25">
      <c r="B26" s="598" t="s">
        <v>1543</v>
      </c>
      <c r="C26" s="608">
        <v>2.9808000000000005E-2</v>
      </c>
      <c r="D26" s="608">
        <v>0.36315043200000002</v>
      </c>
      <c r="E26" s="608">
        <v>3.0686572224000011</v>
      </c>
      <c r="F26" s="608">
        <v>5.7413421216000007</v>
      </c>
      <c r="G26" s="608">
        <v>7.6132111680000056</v>
      </c>
      <c r="H26" s="608">
        <v>11.565120643200006</v>
      </c>
      <c r="I26" s="608">
        <v>17.096817139200006</v>
      </c>
      <c r="J26" s="608">
        <v>22.363363439999997</v>
      </c>
      <c r="K26" s="608">
        <v>26.08938616319999</v>
      </c>
      <c r="L26" s="608">
        <v>31.059596275200004</v>
      </c>
      <c r="M26" s="608">
        <v>34.919837251200036</v>
      </c>
    </row>
    <row r="27" spans="2:13" x14ac:dyDescent="0.25">
      <c r="B27" s="597" t="s">
        <v>1544</v>
      </c>
      <c r="C27" s="607">
        <v>2662.3686528000003</v>
      </c>
      <c r="D27" s="607">
        <v>2758.8532608000005</v>
      </c>
      <c r="E27" s="607">
        <v>3992.2910208000003</v>
      </c>
      <c r="F27" s="607">
        <v>4385.8061280000002</v>
      </c>
      <c r="G27" s="607">
        <v>4373.7902207999987</v>
      </c>
      <c r="H27" s="607">
        <v>5864.9320511999995</v>
      </c>
      <c r="I27" s="607">
        <v>9010.0779494399994</v>
      </c>
      <c r="J27" s="607">
        <v>11144.111400576001</v>
      </c>
      <c r="K27" s="607">
        <v>11820.778385760001</v>
      </c>
      <c r="L27" s="607">
        <v>13534.082432639996</v>
      </c>
      <c r="M27" s="607">
        <v>14258.152349279993</v>
      </c>
    </row>
    <row r="28" spans="2:13" x14ac:dyDescent="0.25">
      <c r="B28" s="49"/>
      <c r="C28" s="607"/>
      <c r="D28" s="607"/>
      <c r="E28" s="607"/>
      <c r="F28" s="607"/>
      <c r="G28" s="607"/>
      <c r="H28" s="607"/>
      <c r="I28" s="607"/>
      <c r="J28" s="607"/>
      <c r="K28" s="607"/>
      <c r="L28" s="607"/>
      <c r="M28" s="607"/>
    </row>
    <row r="29" spans="2:13" x14ac:dyDescent="0.25">
      <c r="B29" s="599" t="s">
        <v>1545</v>
      </c>
      <c r="C29" s="607">
        <v>2796.9006330719999</v>
      </c>
      <c r="D29" s="607">
        <v>2947.6191695040002</v>
      </c>
      <c r="E29" s="607">
        <v>4232.6918724959996</v>
      </c>
      <c r="F29" s="607">
        <v>4723.0055865504</v>
      </c>
      <c r="G29" s="607">
        <v>4798.263163737598</v>
      </c>
      <c r="H29" s="607">
        <v>6636.3174122111986</v>
      </c>
      <c r="I29" s="607">
        <v>9975.4768291679993</v>
      </c>
      <c r="J29" s="607">
        <v>12264.884846380801</v>
      </c>
      <c r="K29" s="607">
        <v>13015.6553705184</v>
      </c>
      <c r="L29" s="607">
        <v>14973.937332595196</v>
      </c>
      <c r="M29" s="607">
        <v>16001.581415385595</v>
      </c>
    </row>
    <row r="30" spans="2:13" x14ac:dyDescent="0.25">
      <c r="B30" s="597" t="s">
        <v>1534</v>
      </c>
      <c r="C30" s="607">
        <f>+C31+C32</f>
        <v>134.53198027199977</v>
      </c>
      <c r="D30" s="607">
        <f t="shared" ref="D30:M30" si="3">+D31+D32</f>
        <v>169.80120460799949</v>
      </c>
      <c r="E30" s="607">
        <f t="shared" si="3"/>
        <v>192.68902892159952</v>
      </c>
      <c r="F30" s="607">
        <f t="shared" si="3"/>
        <v>225.15770430719985</v>
      </c>
      <c r="G30" s="607">
        <f t="shared" si="3"/>
        <v>245.39831210879953</v>
      </c>
      <c r="H30" s="607">
        <f t="shared" si="3"/>
        <v>264.41005288319963</v>
      </c>
      <c r="I30" s="607">
        <f t="shared" si="3"/>
        <v>274.79496836159984</v>
      </c>
      <c r="J30" s="607">
        <f t="shared" si="3"/>
        <v>277.75850209919975</v>
      </c>
      <c r="K30" s="607">
        <f t="shared" si="3"/>
        <v>280.25435203200027</v>
      </c>
      <c r="L30" s="607">
        <f t="shared" si="3"/>
        <v>290.31033450240045</v>
      </c>
      <c r="M30" s="607">
        <f t="shared" si="3"/>
        <v>291.17501274240061</v>
      </c>
    </row>
    <row r="31" spans="2:13" ht="15.6" x14ac:dyDescent="0.25">
      <c r="B31" s="598" t="s">
        <v>1559</v>
      </c>
      <c r="C31" s="608">
        <v>130.98284539199977</v>
      </c>
      <c r="D31" s="608">
        <v>165.0345278399995</v>
      </c>
      <c r="E31" s="608">
        <v>187.41460475519952</v>
      </c>
      <c r="F31" s="608">
        <v>209.81379931199982</v>
      </c>
      <c r="G31" s="608">
        <v>215.91137917439954</v>
      </c>
      <c r="H31" s="608">
        <v>215.91137917439954</v>
      </c>
      <c r="I31" s="608">
        <v>215.91137917439957</v>
      </c>
      <c r="J31" s="608">
        <v>216.50454230399987</v>
      </c>
      <c r="K31" s="608">
        <v>215.91137917439957</v>
      </c>
      <c r="L31" s="608">
        <v>215.94565923839957</v>
      </c>
      <c r="M31" s="608">
        <v>212.26699952639959</v>
      </c>
    </row>
    <row r="32" spans="2:13" x14ac:dyDescent="0.25">
      <c r="B32" s="598" t="s">
        <v>1535</v>
      </c>
      <c r="C32" s="608">
        <v>3.5491348800000031</v>
      </c>
      <c r="D32" s="608">
        <v>4.7666767680000017</v>
      </c>
      <c r="E32" s="608">
        <v>5.2744241664000029</v>
      </c>
      <c r="F32" s="608">
        <v>15.343904995200027</v>
      </c>
      <c r="G32" s="608">
        <v>29.486932934399999</v>
      </c>
      <c r="H32" s="608">
        <v>48.498673708800084</v>
      </c>
      <c r="I32" s="608">
        <v>58.883589187200279</v>
      </c>
      <c r="J32" s="608">
        <v>61.253959795199847</v>
      </c>
      <c r="K32" s="608">
        <v>64.342972857600714</v>
      </c>
      <c r="L32" s="608">
        <v>74.364675264000894</v>
      </c>
      <c r="M32" s="608">
        <v>78.908013216001009</v>
      </c>
    </row>
    <row r="33" spans="2:13" x14ac:dyDescent="0.25">
      <c r="B33" s="597" t="s">
        <v>1536</v>
      </c>
      <c r="C33" s="607">
        <f>+C34+C35+C36</f>
        <v>0</v>
      </c>
      <c r="D33" s="607">
        <f t="shared" ref="D33:M33" si="4">+D34+D35+D36</f>
        <v>18.552236544000003</v>
      </c>
      <c r="E33" s="607">
        <f t="shared" si="4"/>
        <v>45.494430191999975</v>
      </c>
      <c r="F33" s="607">
        <f t="shared" si="4"/>
        <v>107.92377575999996</v>
      </c>
      <c r="G33" s="607">
        <f t="shared" si="4"/>
        <v>171.47624382719994</v>
      </c>
      <c r="H33" s="607">
        <f t="shared" si="4"/>
        <v>492.71035829759933</v>
      </c>
      <c r="I33" s="607">
        <f t="shared" si="4"/>
        <v>670.69451468159957</v>
      </c>
      <c r="J33" s="607">
        <f t="shared" si="4"/>
        <v>817.99029558720031</v>
      </c>
      <c r="K33" s="607">
        <f t="shared" si="4"/>
        <v>873.67186111679916</v>
      </c>
      <c r="L33" s="607">
        <f t="shared" si="4"/>
        <v>1090.8129658751989</v>
      </c>
      <c r="M33" s="607">
        <f t="shared" si="4"/>
        <v>1389.5930612736011</v>
      </c>
    </row>
    <row r="34" spans="2:13" x14ac:dyDescent="0.25">
      <c r="B34" s="598" t="s">
        <v>1537</v>
      </c>
      <c r="C34" s="608">
        <v>0</v>
      </c>
      <c r="D34" s="608">
        <v>2.21184</v>
      </c>
      <c r="E34" s="608">
        <v>6.6308543999999996</v>
      </c>
      <c r="F34" s="608">
        <v>7.8153508800000004</v>
      </c>
      <c r="G34" s="608">
        <v>13.578533280000006</v>
      </c>
      <c r="H34" s="608">
        <v>38.42810380800001</v>
      </c>
      <c r="I34" s="608">
        <v>41.389545715200008</v>
      </c>
      <c r="J34" s="608">
        <v>43.950153743999991</v>
      </c>
      <c r="K34" s="608">
        <v>59.524781990400015</v>
      </c>
      <c r="L34" s="608">
        <v>81.607404614400053</v>
      </c>
      <c r="M34" s="608">
        <v>163.87929642240042</v>
      </c>
    </row>
    <row r="35" spans="2:13" x14ac:dyDescent="0.25">
      <c r="B35" s="598" t="s">
        <v>1538</v>
      </c>
      <c r="C35" s="608">
        <v>0</v>
      </c>
      <c r="D35" s="608">
        <v>0.110204064</v>
      </c>
      <c r="E35" s="608">
        <v>0.98268033600000015</v>
      </c>
      <c r="F35" s="608">
        <v>2.5414875360000004</v>
      </c>
      <c r="G35" s="608">
        <v>8.8812198144000014</v>
      </c>
      <c r="H35" s="608">
        <v>17.155683360000047</v>
      </c>
      <c r="I35" s="608">
        <v>23.564495980800029</v>
      </c>
      <c r="J35" s="608">
        <v>26.090673695999961</v>
      </c>
      <c r="K35" s="608">
        <v>28.549282377600044</v>
      </c>
      <c r="L35" s="608">
        <v>36.499219488000129</v>
      </c>
      <c r="M35" s="608">
        <v>50.226195398400229</v>
      </c>
    </row>
    <row r="36" spans="2:13" x14ac:dyDescent="0.25">
      <c r="B36" s="598" t="s">
        <v>1539</v>
      </c>
      <c r="C36" s="608">
        <v>0</v>
      </c>
      <c r="D36" s="608">
        <v>16.230192480000003</v>
      </c>
      <c r="E36" s="608">
        <v>37.880895455999976</v>
      </c>
      <c r="F36" s="608">
        <v>97.566937343999953</v>
      </c>
      <c r="G36" s="608">
        <v>149.01649073279992</v>
      </c>
      <c r="H36" s="608">
        <v>437.12657112959926</v>
      </c>
      <c r="I36" s="608">
        <v>605.74047298559958</v>
      </c>
      <c r="J36" s="608">
        <v>747.94946814720038</v>
      </c>
      <c r="K36" s="608">
        <v>785.59779674879917</v>
      </c>
      <c r="L36" s="608">
        <v>972.70634177279862</v>
      </c>
      <c r="M36" s="608">
        <v>1175.4875694528005</v>
      </c>
    </row>
    <row r="37" spans="2:13" x14ac:dyDescent="0.25">
      <c r="B37" s="597" t="s">
        <v>1540</v>
      </c>
      <c r="C37" s="607">
        <v>0</v>
      </c>
      <c r="D37" s="607">
        <v>0</v>
      </c>
      <c r="E37" s="607">
        <v>0.9931852800000005</v>
      </c>
      <c r="F37" s="607">
        <v>1.9383079680000002</v>
      </c>
      <c r="G37" s="607">
        <v>4.8001783679999956</v>
      </c>
      <c r="H37" s="607">
        <v>8.0767584000000099</v>
      </c>
      <c r="I37" s="607">
        <v>8.8527522239999978</v>
      </c>
      <c r="J37" s="607">
        <v>11.233358726400001</v>
      </c>
      <c r="K37" s="607">
        <v>24.748299532799962</v>
      </c>
      <c r="L37" s="607">
        <v>39.740240044800132</v>
      </c>
      <c r="M37" s="607">
        <v>41.363440300800164</v>
      </c>
    </row>
    <row r="38" spans="2:13" x14ac:dyDescent="0.25">
      <c r="B38" s="597" t="s">
        <v>1541</v>
      </c>
      <c r="C38" s="607">
        <f>+C39+C40</f>
        <v>0</v>
      </c>
      <c r="D38" s="607">
        <f t="shared" ref="D38:M38" si="5">+D39+D40</f>
        <v>0.40945046400000001</v>
      </c>
      <c r="E38" s="607">
        <f t="shared" si="5"/>
        <v>1.2242073024000011</v>
      </c>
      <c r="F38" s="607">
        <f t="shared" si="5"/>
        <v>2.1796705152000015</v>
      </c>
      <c r="G38" s="607">
        <f t="shared" si="5"/>
        <v>2.7982086336000034</v>
      </c>
      <c r="H38" s="607">
        <f t="shared" si="5"/>
        <v>6.1881914304000016</v>
      </c>
      <c r="I38" s="607">
        <f t="shared" si="5"/>
        <v>11.056644460800005</v>
      </c>
      <c r="J38" s="607">
        <f t="shared" si="5"/>
        <v>13.791289391999994</v>
      </c>
      <c r="K38" s="607">
        <f t="shared" si="5"/>
        <v>16.202472076799996</v>
      </c>
      <c r="L38" s="607">
        <f t="shared" si="5"/>
        <v>18.991359532800015</v>
      </c>
      <c r="M38" s="607">
        <f t="shared" si="5"/>
        <v>21.297551788800032</v>
      </c>
    </row>
    <row r="39" spans="2:13" x14ac:dyDescent="0.25">
      <c r="B39" s="598" t="s">
        <v>1542</v>
      </c>
      <c r="C39" s="608">
        <v>0</v>
      </c>
      <c r="D39" s="608">
        <v>0.31537900800000002</v>
      </c>
      <c r="E39" s="608">
        <v>0.34010064000000001</v>
      </c>
      <c r="F39" s="608">
        <v>0.36945590400000006</v>
      </c>
      <c r="G39" s="608">
        <v>0.40601433599999992</v>
      </c>
      <c r="H39" s="608">
        <v>1.3242783744</v>
      </c>
      <c r="I39" s="608">
        <v>2.185282195200001</v>
      </c>
      <c r="J39" s="608">
        <v>2.1955993920000001</v>
      </c>
      <c r="K39" s="608">
        <v>2.2203338112000019</v>
      </c>
      <c r="L39" s="608">
        <v>2.5669204992000019</v>
      </c>
      <c r="M39" s="608">
        <v>2.7981873792000016</v>
      </c>
    </row>
    <row r="40" spans="2:13" x14ac:dyDescent="0.25">
      <c r="B40" s="598" t="s">
        <v>1543</v>
      </c>
      <c r="C40" s="608">
        <v>0</v>
      </c>
      <c r="D40" s="608">
        <v>9.4071455999999998E-2</v>
      </c>
      <c r="E40" s="608">
        <v>0.88410666240000113</v>
      </c>
      <c r="F40" s="608">
        <v>1.8102146112000015</v>
      </c>
      <c r="G40" s="608">
        <v>2.3921942976000032</v>
      </c>
      <c r="H40" s="608">
        <v>4.8639130560000021</v>
      </c>
      <c r="I40" s="608">
        <v>8.8713622656000037</v>
      </c>
      <c r="J40" s="608">
        <v>11.595689999999994</v>
      </c>
      <c r="K40" s="608">
        <v>13.982138265599994</v>
      </c>
      <c r="L40" s="608">
        <v>16.424439033600013</v>
      </c>
      <c r="M40" s="608">
        <v>18.49936440960003</v>
      </c>
    </row>
    <row r="41" spans="2:13" x14ac:dyDescent="0.25">
      <c r="B41" s="597" t="s">
        <v>1544</v>
      </c>
      <c r="C41" s="607">
        <v>2662.3686528000003</v>
      </c>
      <c r="D41" s="607">
        <v>2758.8532608000005</v>
      </c>
      <c r="E41" s="607">
        <v>3992.2910208000003</v>
      </c>
      <c r="F41" s="607">
        <v>4385.8061280000002</v>
      </c>
      <c r="G41" s="607">
        <v>4373.7902207999987</v>
      </c>
      <c r="H41" s="607">
        <v>5864.9320511999995</v>
      </c>
      <c r="I41" s="607">
        <v>9010.0779494399994</v>
      </c>
      <c r="J41" s="607">
        <v>11144.111400576001</v>
      </c>
      <c r="K41" s="607">
        <v>11820.778385760001</v>
      </c>
      <c r="L41" s="607">
        <v>13534.082432639996</v>
      </c>
      <c r="M41" s="607">
        <v>14258.152349279993</v>
      </c>
    </row>
    <row r="42" spans="2:13" x14ac:dyDescent="0.25">
      <c r="B42" s="46"/>
      <c r="C42" s="608"/>
      <c r="D42" s="608"/>
      <c r="E42" s="608"/>
      <c r="F42" s="608"/>
      <c r="G42" s="608"/>
      <c r="H42" s="608"/>
      <c r="I42" s="608"/>
      <c r="J42" s="608"/>
      <c r="K42" s="608"/>
      <c r="L42" s="608"/>
      <c r="M42" s="608"/>
    </row>
    <row r="43" spans="2:13" x14ac:dyDescent="0.25">
      <c r="B43" s="599" t="s">
        <v>1546</v>
      </c>
      <c r="C43" s="607">
        <v>5.4904366080000013</v>
      </c>
      <c r="D43" s="607">
        <v>15.471533951999994</v>
      </c>
      <c r="E43" s="607">
        <v>28.1818332</v>
      </c>
      <c r="F43" s="607">
        <v>47.263798166400001</v>
      </c>
      <c r="G43" s="607">
        <v>61.943826729600005</v>
      </c>
      <c r="H43" s="607">
        <v>81.947687126400012</v>
      </c>
      <c r="I43" s="607">
        <v>100.81345561920006</v>
      </c>
      <c r="J43" s="607">
        <v>125.24862816000001</v>
      </c>
      <c r="K43" s="607">
        <v>152.53144421760001</v>
      </c>
      <c r="L43" s="607">
        <v>216.47192461439994</v>
      </c>
      <c r="M43" s="607">
        <v>249.51371872320021</v>
      </c>
    </row>
    <row r="44" spans="2:13" x14ac:dyDescent="0.25">
      <c r="B44" s="597" t="s">
        <v>1534</v>
      </c>
      <c r="C44" s="607">
        <f>+C45+C46</f>
        <v>5.4422642880000005</v>
      </c>
      <c r="D44" s="607">
        <f t="shared" ref="D44:M44" si="6">+D45+D46</f>
        <v>11.324982815999995</v>
      </c>
      <c r="E44" s="607">
        <f t="shared" si="6"/>
        <v>14.889663043199999</v>
      </c>
      <c r="F44" s="607">
        <f t="shared" si="6"/>
        <v>23.288449968000005</v>
      </c>
      <c r="G44" s="607">
        <f t="shared" si="6"/>
        <v>28.069976217600011</v>
      </c>
      <c r="H44" s="607">
        <f t="shared" si="6"/>
        <v>30.240758937600027</v>
      </c>
      <c r="I44" s="607">
        <f t="shared" si="6"/>
        <v>33.497058124800034</v>
      </c>
      <c r="J44" s="607">
        <f t="shared" si="6"/>
        <v>36.080820748800029</v>
      </c>
      <c r="K44" s="607">
        <f t="shared" si="6"/>
        <v>42.523944883200024</v>
      </c>
      <c r="L44" s="607">
        <f t="shared" si="6"/>
        <v>55.652147231999997</v>
      </c>
      <c r="M44" s="607">
        <f t="shared" si="6"/>
        <v>59.93398759680008</v>
      </c>
    </row>
    <row r="45" spans="2:13" ht="15.6" x14ac:dyDescent="0.25">
      <c r="B45" s="598" t="s">
        <v>1559</v>
      </c>
      <c r="C45" s="608">
        <v>4.2796995840000003</v>
      </c>
      <c r="D45" s="608">
        <v>10.019503007999996</v>
      </c>
      <c r="E45" s="608">
        <v>13.095326591999999</v>
      </c>
      <c r="F45" s="608">
        <v>20.967727392000004</v>
      </c>
      <c r="G45" s="608">
        <v>24.356142720000001</v>
      </c>
      <c r="H45" s="608">
        <v>24.356142720000001</v>
      </c>
      <c r="I45" s="608">
        <v>24.471653471999996</v>
      </c>
      <c r="J45" s="608">
        <v>24.579789119999983</v>
      </c>
      <c r="K45" s="608">
        <v>24.512447231999996</v>
      </c>
      <c r="L45" s="608">
        <v>24.512447231999996</v>
      </c>
      <c r="M45" s="608">
        <v>24.512447231999996</v>
      </c>
    </row>
    <row r="46" spans="2:13" x14ac:dyDescent="0.25">
      <c r="B46" s="598" t="s">
        <v>1535</v>
      </c>
      <c r="C46" s="608">
        <v>1.1625647040000004</v>
      </c>
      <c r="D46" s="608">
        <v>1.3054798080000003</v>
      </c>
      <c r="E46" s="608">
        <v>1.7943364512000004</v>
      </c>
      <c r="F46" s="608">
        <v>2.3207225760000014</v>
      </c>
      <c r="G46" s="608">
        <v>3.7138334976000098</v>
      </c>
      <c r="H46" s="608">
        <v>5.8846162176000245</v>
      </c>
      <c r="I46" s="608">
        <v>9.0254046528000398</v>
      </c>
      <c r="J46" s="608">
        <v>11.501031628800048</v>
      </c>
      <c r="K46" s="608">
        <v>18.011497651200028</v>
      </c>
      <c r="L46" s="608">
        <v>31.139700000000001</v>
      </c>
      <c r="M46" s="608">
        <v>35.42154036480008</v>
      </c>
    </row>
    <row r="47" spans="2:13" x14ac:dyDescent="0.25">
      <c r="B47" s="597" t="s">
        <v>1536</v>
      </c>
      <c r="C47" s="607">
        <f>+C48+C49+C50</f>
        <v>1.8364320000000003E-2</v>
      </c>
      <c r="D47" s="607">
        <f t="shared" ref="D47:M47" si="7">+D48+D49+D50</f>
        <v>3.6500863679999993</v>
      </c>
      <c r="E47" s="607">
        <f t="shared" si="7"/>
        <v>9.9611434367999987</v>
      </c>
      <c r="F47" s="607">
        <f t="shared" si="7"/>
        <v>17.100259055999999</v>
      </c>
      <c r="G47" s="607">
        <f t="shared" si="7"/>
        <v>24.401748873599999</v>
      </c>
      <c r="H47" s="607">
        <f t="shared" si="7"/>
        <v>36.6049561536</v>
      </c>
      <c r="I47" s="607">
        <f t="shared" si="7"/>
        <v>47.067674400000016</v>
      </c>
      <c r="J47" s="607">
        <f t="shared" si="7"/>
        <v>63.101010959999975</v>
      </c>
      <c r="K47" s="607">
        <f t="shared" si="7"/>
        <v>79.055518060799969</v>
      </c>
      <c r="L47" s="607">
        <f t="shared" si="7"/>
        <v>118.73374865279999</v>
      </c>
      <c r="M47" s="607">
        <f t="shared" si="7"/>
        <v>136.02382116480013</v>
      </c>
    </row>
    <row r="48" spans="2:13" x14ac:dyDescent="0.25">
      <c r="B48" s="598" t="s">
        <v>1537</v>
      </c>
      <c r="C48" s="608">
        <v>0</v>
      </c>
      <c r="D48" s="608">
        <v>0.37717574399999998</v>
      </c>
      <c r="E48" s="608">
        <v>1.3963993920000002</v>
      </c>
      <c r="F48" s="608">
        <v>2.3959476</v>
      </c>
      <c r="G48" s="608">
        <v>4.463948448</v>
      </c>
      <c r="H48" s="608">
        <v>9.4357560960000004</v>
      </c>
      <c r="I48" s="608">
        <v>11.515722047999999</v>
      </c>
      <c r="J48" s="608">
        <v>16.070550768</v>
      </c>
      <c r="K48" s="608">
        <v>23.028224831999992</v>
      </c>
      <c r="L48" s="608">
        <v>41.064335423999971</v>
      </c>
      <c r="M48" s="608">
        <v>46.020515039999992</v>
      </c>
    </row>
    <row r="49" spans="2:13" x14ac:dyDescent="0.25">
      <c r="B49" s="598" t="s">
        <v>1538</v>
      </c>
      <c r="C49" s="608">
        <v>6.0912E-4</v>
      </c>
      <c r="D49" s="608">
        <v>7.0956863999999994E-2</v>
      </c>
      <c r="E49" s="608">
        <v>0.23448527999999999</v>
      </c>
      <c r="F49" s="608">
        <v>0.28982663999999997</v>
      </c>
      <c r="G49" s="608">
        <v>0.4935453119999999</v>
      </c>
      <c r="H49" s="608">
        <v>1.441285056000001</v>
      </c>
      <c r="I49" s="608">
        <v>1.6244167680000008</v>
      </c>
      <c r="J49" s="608">
        <v>2.3539286879999994</v>
      </c>
      <c r="K49" s="608">
        <v>2.9189453759999995</v>
      </c>
      <c r="L49" s="608">
        <v>3.8618570880000012</v>
      </c>
      <c r="M49" s="608">
        <v>4.597408800000002</v>
      </c>
    </row>
    <row r="50" spans="2:13" x14ac:dyDescent="0.25">
      <c r="B50" s="598" t="s">
        <v>1539</v>
      </c>
      <c r="C50" s="608">
        <v>1.7755200000000002E-2</v>
      </c>
      <c r="D50" s="608">
        <v>3.2019537599999994</v>
      </c>
      <c r="E50" s="608">
        <v>8.3302587647999982</v>
      </c>
      <c r="F50" s="608">
        <v>14.414484815999998</v>
      </c>
      <c r="G50" s="608">
        <v>19.444255113599997</v>
      </c>
      <c r="H50" s="608">
        <v>25.727915001599996</v>
      </c>
      <c r="I50" s="608">
        <v>33.927535584000012</v>
      </c>
      <c r="J50" s="608">
        <v>44.676531503999975</v>
      </c>
      <c r="K50" s="608">
        <v>53.10834785279998</v>
      </c>
      <c r="L50" s="608">
        <v>73.807556140800017</v>
      </c>
      <c r="M50" s="608">
        <v>85.405897324800137</v>
      </c>
    </row>
    <row r="51" spans="2:13" x14ac:dyDescent="0.25">
      <c r="B51" s="597" t="s">
        <v>1540</v>
      </c>
      <c r="C51" s="607">
        <v>0</v>
      </c>
      <c r="D51" s="607">
        <v>0.211460544</v>
      </c>
      <c r="E51" s="607">
        <v>1.1010824640000001</v>
      </c>
      <c r="F51" s="607">
        <v>2.8681395839999997</v>
      </c>
      <c r="G51" s="607">
        <v>4.1077134720000004</v>
      </c>
      <c r="H51" s="607">
        <v>8.1592168319999985</v>
      </c>
      <c r="I51" s="607">
        <v>11.684996668800006</v>
      </c>
      <c r="J51" s="607">
        <v>14.773696963199994</v>
      </c>
      <c r="K51" s="607">
        <v>18.056983104000011</v>
      </c>
      <c r="L51" s="607">
        <v>26.165251583999975</v>
      </c>
      <c r="M51" s="608">
        <v>35.752866047999987</v>
      </c>
    </row>
    <row r="52" spans="2:13" x14ac:dyDescent="0.25">
      <c r="B52" s="597" t="s">
        <v>1541</v>
      </c>
      <c r="C52" s="607">
        <f>+C53+C54</f>
        <v>2.9808000000000005E-2</v>
      </c>
      <c r="D52" s="607">
        <f t="shared" ref="D52:M52" si="8">+D53+D54</f>
        <v>0.28500422400000003</v>
      </c>
      <c r="E52" s="607">
        <f t="shared" si="8"/>
        <v>2.229944256</v>
      </c>
      <c r="F52" s="607">
        <f t="shared" si="8"/>
        <v>4.0069495583999988</v>
      </c>
      <c r="G52" s="607">
        <f t="shared" si="8"/>
        <v>5.3643881664000022</v>
      </c>
      <c r="H52" s="607">
        <f t="shared" si="8"/>
        <v>6.9427552032000035</v>
      </c>
      <c r="I52" s="607">
        <f t="shared" si="8"/>
        <v>8.5637264256000023</v>
      </c>
      <c r="J52" s="607">
        <f t="shared" si="8"/>
        <v>11.293099488000003</v>
      </c>
      <c r="K52" s="607">
        <f t="shared" si="8"/>
        <v>12.894998169599996</v>
      </c>
      <c r="L52" s="607">
        <f t="shared" si="8"/>
        <v>15.920777145599992</v>
      </c>
      <c r="M52" s="607">
        <f t="shared" si="8"/>
        <v>17.803043913600007</v>
      </c>
    </row>
    <row r="53" spans="2:13" x14ac:dyDescent="0.25">
      <c r="B53" s="598" t="s">
        <v>1542</v>
      </c>
      <c r="C53" s="608">
        <v>0</v>
      </c>
      <c r="D53" s="608">
        <v>1.5925247999999999E-2</v>
      </c>
      <c r="E53" s="608">
        <v>4.539369599999999E-2</v>
      </c>
      <c r="F53" s="608">
        <v>7.5822048000000003E-2</v>
      </c>
      <c r="G53" s="608">
        <v>0.14337129599999998</v>
      </c>
      <c r="H53" s="608">
        <v>0.24154761599999999</v>
      </c>
      <c r="I53" s="608">
        <v>0.33827155199999992</v>
      </c>
      <c r="J53" s="608">
        <v>0.52542604800000003</v>
      </c>
      <c r="K53" s="608">
        <v>0.78775027199999947</v>
      </c>
      <c r="L53" s="608">
        <v>1.285619904</v>
      </c>
      <c r="M53" s="608">
        <v>1.382571072</v>
      </c>
    </row>
    <row r="54" spans="2:13" x14ac:dyDescent="0.25">
      <c r="B54" s="598" t="s">
        <v>1543</v>
      </c>
      <c r="C54" s="608">
        <v>2.9808000000000005E-2</v>
      </c>
      <c r="D54" s="608">
        <v>0.26907897600000003</v>
      </c>
      <c r="E54" s="608">
        <v>2.1845505599999999</v>
      </c>
      <c r="F54" s="608">
        <v>3.9311275103999992</v>
      </c>
      <c r="G54" s="608">
        <v>5.2210168704000024</v>
      </c>
      <c r="H54" s="608">
        <v>6.7012075872000034</v>
      </c>
      <c r="I54" s="608">
        <v>8.2254548736000022</v>
      </c>
      <c r="J54" s="608">
        <v>10.767673440000003</v>
      </c>
      <c r="K54" s="608">
        <v>12.107247897599995</v>
      </c>
      <c r="L54" s="608">
        <v>14.635157241599991</v>
      </c>
      <c r="M54" s="608">
        <v>16.420472841600006</v>
      </c>
    </row>
    <row r="55" spans="2:13" x14ac:dyDescent="0.25">
      <c r="B55" s="600" t="s">
        <v>1544</v>
      </c>
      <c r="C55" s="609">
        <v>0</v>
      </c>
      <c r="D55" s="609">
        <v>0</v>
      </c>
      <c r="E55" s="609">
        <v>0</v>
      </c>
      <c r="F55" s="609">
        <v>0</v>
      </c>
      <c r="G55" s="609">
        <v>0</v>
      </c>
      <c r="H55" s="609">
        <v>0</v>
      </c>
      <c r="I55" s="609">
        <v>0</v>
      </c>
      <c r="J55" s="609">
        <v>0</v>
      </c>
      <c r="K55" s="609">
        <v>0</v>
      </c>
      <c r="L55" s="609">
        <v>0</v>
      </c>
      <c r="M55" s="609">
        <v>0</v>
      </c>
    </row>
    <row r="56" spans="2:13" ht="33.75" customHeight="1" x14ac:dyDescent="0.25">
      <c r="B56" s="926" t="s">
        <v>1560</v>
      </c>
      <c r="C56" s="926"/>
      <c r="D56" s="926"/>
      <c r="E56" s="926"/>
      <c r="F56" s="926"/>
      <c r="G56" s="926"/>
      <c r="H56" s="926"/>
      <c r="I56" s="926"/>
      <c r="J56" s="926"/>
      <c r="K56" s="926"/>
      <c r="L56" s="926"/>
      <c r="M56" s="926"/>
    </row>
    <row r="57" spans="2:13" ht="53.25" customHeight="1" x14ac:dyDescent="0.25">
      <c r="B57" s="856" t="s">
        <v>135</v>
      </c>
      <c r="C57" s="856"/>
      <c r="D57" s="856"/>
      <c r="E57" s="856"/>
      <c r="F57" s="856"/>
      <c r="G57" s="856"/>
      <c r="H57" s="856"/>
      <c r="I57" s="856"/>
      <c r="J57" s="856"/>
      <c r="K57" s="856"/>
      <c r="L57" s="856"/>
      <c r="M57" s="856"/>
    </row>
    <row r="58" spans="2:13" x14ac:dyDescent="0.25">
      <c r="B58" s="927" t="s">
        <v>1547</v>
      </c>
      <c r="C58" s="927"/>
      <c r="D58" s="927"/>
      <c r="E58" s="927"/>
      <c r="F58" s="927"/>
      <c r="G58" s="927"/>
      <c r="H58" s="927"/>
      <c r="I58" s="927"/>
      <c r="J58" s="927"/>
      <c r="K58" s="927"/>
      <c r="L58" s="927"/>
      <c r="M58" s="927"/>
    </row>
  </sheetData>
  <sheetProtection algorithmName="SHA-512" hashValue="qOD5CD/Mfx0DZdc7JwJ1k8rz28q96gRhP//PdzIcLHCU63SWSqK4SvfRaUmmBkySMGSlg8kG1RvIEodLoxxK8w==" saltValue="Fy47yy94EUzSyhp94+43/w==" spinCount="100000" sheet="1" objects="1" scenarios="1"/>
  <mergeCells count="5">
    <mergeCell ref="B57:M57"/>
    <mergeCell ref="B10:M10"/>
    <mergeCell ref="B11:M11"/>
    <mergeCell ref="B56:M56"/>
    <mergeCell ref="B58:M58"/>
  </mergeCells>
  <hyperlinks>
    <hyperlink ref="A1" location="'C2'!A1" display="Regresar"/>
    <hyperlink ref="C1" location="M2.6.2.a.1.a!A1" display="Ver metadato "/>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N62"/>
  <sheetViews>
    <sheetView showGridLines="0" zoomScale="90" zoomScaleNormal="90" workbookViewId="0"/>
  </sheetViews>
  <sheetFormatPr defaultColWidth="11.5546875" defaultRowHeight="14.4" x14ac:dyDescent="0.3"/>
  <cols>
    <col min="2" max="2" width="21" customWidth="1"/>
    <col min="3" max="3" width="15.6640625" customWidth="1"/>
    <col min="4" max="4" width="18" customWidth="1"/>
    <col min="5" max="5" width="29.109375" customWidth="1"/>
    <col min="6" max="6" width="22.5546875" customWidth="1"/>
    <col min="7" max="7" width="24.88671875" customWidth="1"/>
    <col min="8" max="8" width="13" customWidth="1"/>
    <col min="9" max="9" width="22.33203125" customWidth="1"/>
    <col min="10" max="10" width="13.5546875" customWidth="1"/>
    <col min="11" max="11" width="17" customWidth="1"/>
    <col min="12" max="12" width="31.88671875" customWidth="1"/>
    <col min="13" max="13" width="34.33203125" customWidth="1"/>
  </cols>
  <sheetData>
    <row r="1" spans="1:14" ht="15.6" x14ac:dyDescent="0.3">
      <c r="A1" s="106" t="s">
        <v>183</v>
      </c>
      <c r="B1" s="115"/>
      <c r="C1" s="115"/>
      <c r="D1" s="115"/>
      <c r="E1" s="116"/>
      <c r="F1" s="116"/>
      <c r="G1" s="116"/>
      <c r="H1" s="116"/>
      <c r="I1" s="116"/>
      <c r="J1" s="116"/>
      <c r="K1" s="116"/>
      <c r="L1" s="116"/>
      <c r="M1" s="116"/>
      <c r="N1" s="116"/>
    </row>
    <row r="2" spans="1:14" ht="15.6" x14ac:dyDescent="0.3">
      <c r="A2" s="188"/>
      <c r="B2" s="115"/>
      <c r="C2" s="115"/>
      <c r="D2" s="115"/>
      <c r="E2" s="116"/>
      <c r="F2" s="116"/>
      <c r="G2" s="116"/>
      <c r="H2" s="116"/>
      <c r="I2" s="116"/>
      <c r="J2" s="116"/>
      <c r="K2" s="116"/>
      <c r="L2" s="116"/>
      <c r="M2" s="116"/>
      <c r="N2" s="116"/>
    </row>
    <row r="3" spans="1:14" ht="15.6" x14ac:dyDescent="0.3">
      <c r="A3" s="116"/>
      <c r="B3" s="828" t="s">
        <v>202</v>
      </c>
      <c r="C3" s="828"/>
      <c r="D3" s="828"/>
      <c r="E3" s="828"/>
      <c r="F3" s="828"/>
      <c r="G3" s="828"/>
      <c r="H3" s="828"/>
      <c r="I3" s="828"/>
      <c r="J3" s="828"/>
      <c r="K3" s="828"/>
      <c r="L3" s="828"/>
      <c r="M3" s="828"/>
      <c r="N3" s="116"/>
    </row>
    <row r="4" spans="1:14" ht="16.2" thickBot="1" x14ac:dyDescent="0.35">
      <c r="A4" s="116"/>
      <c r="B4" s="827"/>
      <c r="C4" s="827"/>
      <c r="D4" s="827"/>
      <c r="E4" s="827"/>
      <c r="F4" s="827"/>
      <c r="G4" s="827"/>
      <c r="H4" s="827"/>
      <c r="I4" s="827"/>
      <c r="J4" s="827"/>
      <c r="K4" s="827"/>
      <c r="L4" s="827"/>
      <c r="M4" s="827"/>
      <c r="N4" s="116"/>
    </row>
    <row r="5" spans="1:14" ht="18" thickBot="1" x14ac:dyDescent="0.35">
      <c r="A5" s="116"/>
      <c r="B5" s="847" t="s">
        <v>286</v>
      </c>
      <c r="C5" s="848"/>
      <c r="D5" s="848"/>
      <c r="E5" s="848"/>
      <c r="F5" s="848" t="s">
        <v>552</v>
      </c>
      <c r="G5" s="848"/>
      <c r="H5" s="848"/>
      <c r="I5" s="848"/>
      <c r="J5" s="848" t="s">
        <v>205</v>
      </c>
      <c r="K5" s="848"/>
      <c r="L5" s="848"/>
      <c r="M5" s="849"/>
      <c r="N5" s="116"/>
    </row>
    <row r="6" spans="1:14" ht="15.6" x14ac:dyDescent="0.3">
      <c r="A6" s="116"/>
      <c r="B6" s="845" t="s">
        <v>206</v>
      </c>
      <c r="C6" s="845"/>
      <c r="D6" s="845"/>
      <c r="E6" s="845"/>
      <c r="F6" s="845"/>
      <c r="G6" s="845"/>
      <c r="H6" s="845"/>
      <c r="I6" s="845"/>
      <c r="J6" s="845"/>
      <c r="K6" s="290"/>
      <c r="L6" s="290"/>
      <c r="M6" s="290"/>
      <c r="N6" s="116"/>
    </row>
    <row r="7" spans="1:14" ht="15.6" x14ac:dyDescent="0.3">
      <c r="A7" s="116"/>
      <c r="B7" s="828" t="s">
        <v>207</v>
      </c>
      <c r="C7" s="828"/>
      <c r="D7" s="828"/>
      <c r="E7" s="828"/>
      <c r="F7" s="828"/>
      <c r="G7" s="828"/>
      <c r="H7" s="828"/>
      <c r="I7" s="828"/>
      <c r="J7" s="828"/>
      <c r="K7" s="828"/>
      <c r="L7" s="828"/>
      <c r="M7" s="828"/>
      <c r="N7" s="116"/>
    </row>
    <row r="8" spans="1:14" ht="16.2" thickBot="1" x14ac:dyDescent="0.35">
      <c r="A8" s="116"/>
      <c r="B8" s="827"/>
      <c r="C8" s="827"/>
      <c r="D8" s="827"/>
      <c r="E8" s="827"/>
      <c r="F8" s="827"/>
      <c r="G8" s="827"/>
      <c r="H8" s="827"/>
      <c r="I8" s="827"/>
      <c r="J8" s="827"/>
      <c r="K8" s="290"/>
      <c r="L8" s="290"/>
      <c r="M8" s="290"/>
      <c r="N8" s="116"/>
    </row>
    <row r="9" spans="1:14" ht="15.6" x14ac:dyDescent="0.3">
      <c r="A9" s="116"/>
      <c r="B9" s="829" t="s">
        <v>208</v>
      </c>
      <c r="C9" s="830"/>
      <c r="D9" s="830"/>
      <c r="E9" s="830" t="s">
        <v>1494</v>
      </c>
      <c r="F9" s="830"/>
      <c r="G9" s="830"/>
      <c r="H9" s="830" t="s">
        <v>209</v>
      </c>
      <c r="I9" s="830"/>
      <c r="J9" s="830"/>
      <c r="K9" s="830"/>
      <c r="L9" s="830"/>
      <c r="M9" s="846"/>
      <c r="N9" s="116"/>
    </row>
    <row r="10" spans="1:14" ht="15.6" x14ac:dyDescent="0.3">
      <c r="A10" s="116"/>
      <c r="B10" s="820" t="s">
        <v>210</v>
      </c>
      <c r="C10" s="796"/>
      <c r="D10" s="797"/>
      <c r="E10" s="841" t="s">
        <v>355</v>
      </c>
      <c r="F10" s="842"/>
      <c r="G10" s="842"/>
      <c r="H10" s="842"/>
      <c r="I10" s="842"/>
      <c r="J10" s="842"/>
      <c r="K10" s="842"/>
      <c r="L10" s="842"/>
      <c r="M10" s="843"/>
      <c r="N10" s="116"/>
    </row>
    <row r="11" spans="1:14" ht="17.399999999999999" x14ac:dyDescent="0.3">
      <c r="A11" s="116"/>
      <c r="B11" s="820" t="s">
        <v>211</v>
      </c>
      <c r="C11" s="796"/>
      <c r="D11" s="797"/>
      <c r="E11" s="795" t="s">
        <v>439</v>
      </c>
      <c r="F11" s="796"/>
      <c r="G11" s="796"/>
      <c r="H11" s="796"/>
      <c r="I11" s="796"/>
      <c r="J11" s="796"/>
      <c r="K11" s="796"/>
      <c r="L11" s="796"/>
      <c r="M11" s="844"/>
      <c r="N11" s="116"/>
    </row>
    <row r="12" spans="1:14" ht="15.6" x14ac:dyDescent="0.3">
      <c r="A12" s="116"/>
      <c r="B12" s="804" t="s">
        <v>1311</v>
      </c>
      <c r="C12" s="794"/>
      <c r="D12" s="794"/>
      <c r="E12" s="839" t="s">
        <v>336</v>
      </c>
      <c r="F12" s="818" t="s">
        <v>336</v>
      </c>
      <c r="G12" s="818" t="s">
        <v>336</v>
      </c>
      <c r="H12" s="818" t="s">
        <v>336</v>
      </c>
      <c r="I12" s="818" t="s">
        <v>336</v>
      </c>
      <c r="J12" s="818" t="s">
        <v>336</v>
      </c>
      <c r="K12" s="818" t="s">
        <v>336</v>
      </c>
      <c r="L12" s="818" t="s">
        <v>336</v>
      </c>
      <c r="M12" s="859" t="s">
        <v>336</v>
      </c>
      <c r="N12" s="116"/>
    </row>
    <row r="13" spans="1:14" ht="15.6" x14ac:dyDescent="0.3">
      <c r="A13" s="116"/>
      <c r="B13" s="804" t="s">
        <v>1312</v>
      </c>
      <c r="C13" s="794"/>
      <c r="D13" s="794"/>
      <c r="E13" s="839" t="s">
        <v>337</v>
      </c>
      <c r="F13" s="818" t="s">
        <v>337</v>
      </c>
      <c r="G13" s="818" t="s">
        <v>337</v>
      </c>
      <c r="H13" s="818" t="s">
        <v>337</v>
      </c>
      <c r="I13" s="818" t="s">
        <v>337</v>
      </c>
      <c r="J13" s="818" t="s">
        <v>337</v>
      </c>
      <c r="K13" s="818" t="s">
        <v>337</v>
      </c>
      <c r="L13" s="818" t="s">
        <v>337</v>
      </c>
      <c r="M13" s="859" t="s">
        <v>337</v>
      </c>
      <c r="N13" s="116"/>
    </row>
    <row r="14" spans="1:14" ht="15.6" x14ac:dyDescent="0.3">
      <c r="A14" s="116"/>
      <c r="B14" s="804" t="s">
        <v>1313</v>
      </c>
      <c r="C14" s="794"/>
      <c r="D14" s="794"/>
      <c r="E14" s="821" t="s">
        <v>338</v>
      </c>
      <c r="F14" s="822" t="s">
        <v>338</v>
      </c>
      <c r="G14" s="822" t="s">
        <v>338</v>
      </c>
      <c r="H14" s="822" t="s">
        <v>338</v>
      </c>
      <c r="I14" s="822" t="s">
        <v>338</v>
      </c>
      <c r="J14" s="822" t="s">
        <v>338</v>
      </c>
      <c r="K14" s="822" t="s">
        <v>338</v>
      </c>
      <c r="L14" s="822" t="s">
        <v>338</v>
      </c>
      <c r="M14" s="823" t="s">
        <v>338</v>
      </c>
      <c r="N14" s="116"/>
    </row>
    <row r="15" spans="1:14" ht="15.6" x14ac:dyDescent="0.3">
      <c r="A15" s="116"/>
      <c r="B15" s="804" t="s">
        <v>215</v>
      </c>
      <c r="C15" s="794"/>
      <c r="D15" s="794"/>
      <c r="E15" s="824"/>
      <c r="F15" s="825"/>
      <c r="G15" s="825"/>
      <c r="H15" s="825"/>
      <c r="I15" s="825"/>
      <c r="J15" s="825"/>
      <c r="K15" s="825"/>
      <c r="L15" s="825"/>
      <c r="M15" s="826"/>
      <c r="N15" s="116"/>
    </row>
    <row r="16" spans="1:14" ht="15.6" x14ac:dyDescent="0.3">
      <c r="A16" s="116"/>
      <c r="B16" s="804" t="s">
        <v>216</v>
      </c>
      <c r="C16" s="794"/>
      <c r="D16" s="794"/>
      <c r="E16" s="814" t="s">
        <v>443</v>
      </c>
      <c r="F16" s="815"/>
      <c r="G16" s="815"/>
      <c r="H16" s="815"/>
      <c r="I16" s="815"/>
      <c r="J16" s="815"/>
      <c r="K16" s="815"/>
      <c r="L16" s="815"/>
      <c r="M16" s="816"/>
      <c r="N16" s="116"/>
    </row>
    <row r="17" spans="1:14" ht="15.6" x14ac:dyDescent="0.3">
      <c r="A17" s="116"/>
      <c r="B17" s="804" t="s">
        <v>218</v>
      </c>
      <c r="C17" s="794"/>
      <c r="D17" s="794"/>
      <c r="E17" s="839" t="s">
        <v>376</v>
      </c>
      <c r="F17" s="818"/>
      <c r="G17" s="819"/>
      <c r="H17" s="821" t="s">
        <v>377</v>
      </c>
      <c r="I17" s="822"/>
      <c r="J17" s="822"/>
      <c r="K17" s="822"/>
      <c r="L17" s="822"/>
      <c r="M17" s="823"/>
      <c r="N17" s="116"/>
    </row>
    <row r="18" spans="1:14" ht="15.6" x14ac:dyDescent="0.3">
      <c r="A18" s="116"/>
      <c r="B18" s="804" t="s">
        <v>221</v>
      </c>
      <c r="C18" s="794"/>
      <c r="D18" s="794"/>
      <c r="E18" s="821" t="s">
        <v>222</v>
      </c>
      <c r="F18" s="822"/>
      <c r="G18" s="822"/>
      <c r="H18" s="822"/>
      <c r="I18" s="822"/>
      <c r="J18" s="822"/>
      <c r="K18" s="822"/>
      <c r="L18" s="822"/>
      <c r="M18" s="823"/>
      <c r="N18" s="116"/>
    </row>
    <row r="19" spans="1:14" ht="15.6" x14ac:dyDescent="0.3">
      <c r="A19" s="116"/>
      <c r="B19" s="820" t="s">
        <v>223</v>
      </c>
      <c r="C19" s="796"/>
      <c r="D19" s="797"/>
      <c r="E19" s="821"/>
      <c r="F19" s="822"/>
      <c r="G19" s="822"/>
      <c r="H19" s="822"/>
      <c r="I19" s="822"/>
      <c r="J19" s="822"/>
      <c r="K19" s="822"/>
      <c r="L19" s="822"/>
      <c r="M19" s="823"/>
      <c r="N19" s="116"/>
    </row>
    <row r="20" spans="1:14" ht="51" customHeight="1" thickBot="1" x14ac:dyDescent="0.35">
      <c r="A20" s="116"/>
      <c r="B20" s="834" t="s">
        <v>225</v>
      </c>
      <c r="C20" s="835"/>
      <c r="D20" s="836"/>
      <c r="E20" s="860" t="s">
        <v>226</v>
      </c>
      <c r="F20" s="860"/>
      <c r="G20" s="837" t="s">
        <v>227</v>
      </c>
      <c r="H20" s="837"/>
      <c r="I20" s="837" t="s">
        <v>228</v>
      </c>
      <c r="J20" s="837"/>
      <c r="K20" s="837"/>
      <c r="L20" s="837"/>
      <c r="M20" s="838"/>
      <c r="N20" s="116"/>
    </row>
    <row r="21" spans="1:14" ht="15.6" x14ac:dyDescent="0.3">
      <c r="A21" s="116"/>
      <c r="B21" s="827"/>
      <c r="C21" s="827"/>
      <c r="D21" s="827"/>
      <c r="E21" s="827"/>
      <c r="F21" s="827"/>
      <c r="G21" s="827"/>
      <c r="H21" s="827"/>
      <c r="I21" s="827"/>
      <c r="J21" s="827"/>
      <c r="K21" s="827"/>
      <c r="L21" s="827"/>
      <c r="M21" s="827"/>
      <c r="N21" s="116"/>
    </row>
    <row r="22" spans="1:14" ht="15.6" x14ac:dyDescent="0.3">
      <c r="A22" s="116"/>
      <c r="B22" s="828" t="s">
        <v>229</v>
      </c>
      <c r="C22" s="828"/>
      <c r="D22" s="828"/>
      <c r="E22" s="828"/>
      <c r="F22" s="828"/>
      <c r="G22" s="828"/>
      <c r="H22" s="828"/>
      <c r="I22" s="828"/>
      <c r="J22" s="828"/>
      <c r="K22" s="828"/>
      <c r="L22" s="828"/>
      <c r="M22" s="828"/>
      <c r="N22" s="116"/>
    </row>
    <row r="23" spans="1:14" ht="16.2" thickBot="1" x14ac:dyDescent="0.35">
      <c r="A23" s="116"/>
      <c r="B23" s="827"/>
      <c r="C23" s="827"/>
      <c r="D23" s="827"/>
      <c r="E23" s="827"/>
      <c r="F23" s="827"/>
      <c r="G23" s="827"/>
      <c r="H23" s="827"/>
      <c r="I23" s="827"/>
      <c r="J23" s="827"/>
      <c r="K23" s="827"/>
      <c r="L23" s="827"/>
      <c r="M23" s="827"/>
      <c r="N23" s="116"/>
    </row>
    <row r="24" spans="1:14" ht="62.25" customHeight="1" x14ac:dyDescent="0.3">
      <c r="A24" s="116"/>
      <c r="B24" s="829" t="s">
        <v>230</v>
      </c>
      <c r="C24" s="830"/>
      <c r="D24" s="830"/>
      <c r="E24" s="831" t="s">
        <v>424</v>
      </c>
      <c r="F24" s="832"/>
      <c r="G24" s="832"/>
      <c r="H24" s="832"/>
      <c r="I24" s="832"/>
      <c r="J24" s="832"/>
      <c r="K24" s="832"/>
      <c r="L24" s="832"/>
      <c r="M24" s="833"/>
      <c r="N24" s="116"/>
    </row>
    <row r="25" spans="1:14" ht="409.5" customHeight="1" x14ac:dyDescent="0.3">
      <c r="A25" s="116"/>
      <c r="B25" s="820" t="s">
        <v>231</v>
      </c>
      <c r="C25" s="796"/>
      <c r="D25" s="797"/>
      <c r="E25" s="821" t="s">
        <v>555</v>
      </c>
      <c r="F25" s="822"/>
      <c r="G25" s="822"/>
      <c r="H25" s="822"/>
      <c r="I25" s="822"/>
      <c r="J25" s="822"/>
      <c r="K25" s="822"/>
      <c r="L25" s="822"/>
      <c r="M25" s="823"/>
      <c r="N25" s="116"/>
    </row>
    <row r="26" spans="1:14" ht="225.75" customHeight="1" x14ac:dyDescent="0.3">
      <c r="A26" s="116"/>
      <c r="B26" s="287"/>
      <c r="C26" s="288"/>
      <c r="D26" s="289"/>
      <c r="E26" s="821" t="s">
        <v>556</v>
      </c>
      <c r="F26" s="822"/>
      <c r="G26" s="822"/>
      <c r="H26" s="822"/>
      <c r="I26" s="822"/>
      <c r="J26" s="822"/>
      <c r="K26" s="822"/>
      <c r="L26" s="822"/>
      <c r="M26" s="823"/>
      <c r="N26" s="116"/>
    </row>
    <row r="27" spans="1:14" ht="354" customHeight="1" x14ac:dyDescent="0.3">
      <c r="A27" s="116"/>
      <c r="B27" s="804" t="s">
        <v>232</v>
      </c>
      <c r="C27" s="794"/>
      <c r="D27" s="794"/>
      <c r="E27" s="821" t="s">
        <v>1510</v>
      </c>
      <c r="F27" s="822"/>
      <c r="G27" s="822"/>
      <c r="H27" s="822"/>
      <c r="I27" s="822"/>
      <c r="J27" s="822"/>
      <c r="K27" s="822"/>
      <c r="L27" s="822"/>
      <c r="M27" s="823"/>
      <c r="N27" s="116"/>
    </row>
    <row r="28" spans="1:14" ht="15.75" customHeight="1" x14ac:dyDescent="0.3">
      <c r="A28" s="116"/>
      <c r="B28" s="804" t="s">
        <v>233</v>
      </c>
      <c r="C28" s="794"/>
      <c r="D28" s="794"/>
      <c r="E28" s="821" t="s">
        <v>595</v>
      </c>
      <c r="F28" s="822"/>
      <c r="G28" s="822"/>
      <c r="H28" s="822"/>
      <c r="I28" s="822"/>
      <c r="J28" s="822"/>
      <c r="K28" s="822"/>
      <c r="L28" s="822"/>
      <c r="M28" s="823"/>
      <c r="N28" s="116"/>
    </row>
    <row r="29" spans="1:14" ht="132.75" customHeight="1" x14ac:dyDescent="0.3">
      <c r="A29" s="116"/>
      <c r="B29" s="804" t="s">
        <v>234</v>
      </c>
      <c r="C29" s="794"/>
      <c r="D29" s="794"/>
      <c r="E29" s="814" t="s">
        <v>1509</v>
      </c>
      <c r="F29" s="815"/>
      <c r="G29" s="815"/>
      <c r="H29" s="815"/>
      <c r="I29" s="815"/>
      <c r="J29" s="815"/>
      <c r="K29" s="815"/>
      <c r="L29" s="815"/>
      <c r="M29" s="816"/>
      <c r="N29" s="116"/>
    </row>
    <row r="30" spans="1:14" ht="34.5" customHeight="1" x14ac:dyDescent="0.3">
      <c r="A30" s="116"/>
      <c r="B30" s="804" t="s">
        <v>235</v>
      </c>
      <c r="C30" s="794"/>
      <c r="D30" s="794"/>
      <c r="E30" s="841" t="s">
        <v>1277</v>
      </c>
      <c r="F30" s="842"/>
      <c r="G30" s="842"/>
      <c r="H30" s="842"/>
      <c r="I30" s="842"/>
      <c r="J30" s="842"/>
      <c r="K30" s="842"/>
      <c r="L30" s="842"/>
      <c r="M30" s="843"/>
      <c r="N30" s="116"/>
    </row>
    <row r="31" spans="1:14" ht="33.75" customHeight="1" x14ac:dyDescent="0.3">
      <c r="A31" s="116"/>
      <c r="B31" s="923" t="s">
        <v>236</v>
      </c>
      <c r="C31" s="822"/>
      <c r="D31" s="924"/>
      <c r="E31" s="292"/>
      <c r="F31" s="794" t="s">
        <v>237</v>
      </c>
      <c r="G31" s="794"/>
      <c r="H31" s="292" t="s">
        <v>238</v>
      </c>
      <c r="I31" s="794" t="s">
        <v>239</v>
      </c>
      <c r="J31" s="794"/>
      <c r="K31" s="861" t="s">
        <v>553</v>
      </c>
      <c r="L31" s="861"/>
      <c r="M31" s="293" t="s">
        <v>374</v>
      </c>
      <c r="N31" s="116"/>
    </row>
    <row r="32" spans="1:14" ht="34.5" customHeight="1" x14ac:dyDescent="0.3">
      <c r="A32" s="116"/>
      <c r="B32" s="804" t="s">
        <v>242</v>
      </c>
      <c r="C32" s="794"/>
      <c r="D32" s="794"/>
      <c r="E32" s="929" t="s">
        <v>554</v>
      </c>
      <c r="F32" s="929"/>
      <c r="G32" s="929"/>
      <c r="H32" s="929"/>
      <c r="I32" s="929"/>
      <c r="J32" s="929"/>
      <c r="K32" s="929"/>
      <c r="L32" s="929"/>
      <c r="M32" s="930"/>
      <c r="N32" s="116"/>
    </row>
    <row r="33" spans="1:14" ht="15.6" x14ac:dyDescent="0.3">
      <c r="A33" s="116"/>
      <c r="B33" s="804" t="s">
        <v>218</v>
      </c>
      <c r="C33" s="794"/>
      <c r="D33" s="794"/>
      <c r="E33" s="794" t="s">
        <v>244</v>
      </c>
      <c r="F33" s="794"/>
      <c r="G33" s="794"/>
      <c r="H33" s="794"/>
      <c r="I33" s="794"/>
      <c r="J33" s="794" t="s">
        <v>245</v>
      </c>
      <c r="K33" s="794"/>
      <c r="L33" s="794"/>
      <c r="M33" s="807"/>
      <c r="N33" s="116"/>
    </row>
    <row r="34" spans="1:14" ht="15.6" x14ac:dyDescent="0.3">
      <c r="A34" s="116"/>
      <c r="B34" s="804" t="s">
        <v>246</v>
      </c>
      <c r="C34" s="794"/>
      <c r="D34" s="794"/>
      <c r="E34" s="805"/>
      <c r="F34" s="805"/>
      <c r="G34" s="805"/>
      <c r="H34" s="805"/>
      <c r="I34" s="805"/>
      <c r="J34" s="805"/>
      <c r="K34" s="805"/>
      <c r="L34" s="805"/>
      <c r="M34" s="806"/>
      <c r="N34" s="116"/>
    </row>
    <row r="35" spans="1:14" ht="15.6" x14ac:dyDescent="0.3">
      <c r="A35" s="116"/>
      <c r="B35" s="291" t="s">
        <v>248</v>
      </c>
      <c r="C35" s="292"/>
      <c r="D35" s="292"/>
      <c r="E35" s="794"/>
      <c r="F35" s="794"/>
      <c r="G35" s="794"/>
      <c r="H35" s="794"/>
      <c r="I35" s="794"/>
      <c r="J35" s="794"/>
      <c r="K35" s="794"/>
      <c r="L35" s="794"/>
      <c r="M35" s="807"/>
      <c r="N35" s="116"/>
    </row>
    <row r="36" spans="1:14" ht="15.6" x14ac:dyDescent="0.3">
      <c r="A36" s="116"/>
      <c r="B36" s="808"/>
      <c r="C36" s="809"/>
      <c r="D36" s="809"/>
      <c r="E36" s="809"/>
      <c r="F36" s="809"/>
      <c r="G36" s="809"/>
      <c r="H36" s="809"/>
      <c r="I36" s="809"/>
      <c r="J36" s="809"/>
      <c r="K36" s="809"/>
      <c r="L36" s="809"/>
      <c r="M36" s="810"/>
      <c r="N36" s="116"/>
    </row>
    <row r="37" spans="1:14" ht="15.6" x14ac:dyDescent="0.3">
      <c r="A37" s="116"/>
      <c r="B37" s="811" t="s">
        <v>249</v>
      </c>
      <c r="C37" s="812"/>
      <c r="D37" s="812"/>
      <c r="E37" s="812"/>
      <c r="F37" s="812"/>
      <c r="G37" s="812"/>
      <c r="H37" s="812"/>
      <c r="I37" s="812"/>
      <c r="J37" s="812"/>
      <c r="K37" s="812"/>
      <c r="L37" s="812"/>
      <c r="M37" s="813"/>
      <c r="N37" s="116"/>
    </row>
    <row r="38" spans="1:14" ht="16.2" thickBot="1" x14ac:dyDescent="0.35">
      <c r="A38" s="116"/>
      <c r="B38" s="798"/>
      <c r="C38" s="799"/>
      <c r="D38" s="799"/>
      <c r="E38" s="799"/>
      <c r="F38" s="799"/>
      <c r="G38" s="799"/>
      <c r="H38" s="799"/>
      <c r="I38" s="799"/>
      <c r="J38" s="799"/>
      <c r="K38" s="799"/>
      <c r="L38" s="799"/>
      <c r="M38" s="800"/>
      <c r="N38" s="116"/>
    </row>
    <row r="39" spans="1:14" ht="15.6" x14ac:dyDescent="0.3">
      <c r="A39" s="116"/>
      <c r="B39" s="801"/>
      <c r="C39" s="802"/>
      <c r="D39" s="802"/>
      <c r="E39" s="802"/>
      <c r="F39" s="802"/>
      <c r="G39" s="802"/>
      <c r="H39" s="802"/>
      <c r="I39" s="802"/>
      <c r="J39" s="802"/>
      <c r="K39" s="802"/>
      <c r="L39" s="802"/>
      <c r="M39" s="803"/>
      <c r="N39" s="116"/>
    </row>
    <row r="40" spans="1:14" ht="15.6" x14ac:dyDescent="0.3">
      <c r="A40" s="116"/>
      <c r="B40" s="290"/>
      <c r="C40" s="290"/>
      <c r="D40" s="290"/>
      <c r="E40" s="290"/>
      <c r="F40" s="290"/>
      <c r="G40" s="290"/>
      <c r="H40" s="290"/>
      <c r="I40" s="290"/>
      <c r="J40" s="290"/>
      <c r="K40" s="290"/>
      <c r="L40" s="290"/>
      <c r="M40" s="290"/>
      <c r="N40" s="116"/>
    </row>
    <row r="41" spans="1:14" ht="15.6" x14ac:dyDescent="0.3">
      <c r="A41" s="116"/>
      <c r="B41" s="290"/>
      <c r="C41" s="794" t="s">
        <v>250</v>
      </c>
      <c r="D41" s="794"/>
      <c r="E41" s="794"/>
      <c r="F41" s="794"/>
      <c r="G41" s="794"/>
      <c r="H41" s="794"/>
      <c r="I41" s="794"/>
      <c r="J41" s="794"/>
      <c r="K41" s="794"/>
      <c r="L41" s="794"/>
      <c r="M41" s="794"/>
      <c r="N41" s="116"/>
    </row>
    <row r="42" spans="1:14" ht="15.6" x14ac:dyDescent="0.3">
      <c r="A42" s="116"/>
      <c r="B42" s="290"/>
      <c r="C42" s="292" t="s">
        <v>251</v>
      </c>
      <c r="D42" s="795" t="s">
        <v>252</v>
      </c>
      <c r="E42" s="796"/>
      <c r="F42" s="796"/>
      <c r="G42" s="796"/>
      <c r="H42" s="795" t="s">
        <v>253</v>
      </c>
      <c r="I42" s="796"/>
      <c r="J42" s="796"/>
      <c r="K42" s="796"/>
      <c r="L42" s="796"/>
      <c r="M42" s="797"/>
      <c r="N42" s="116"/>
    </row>
    <row r="43" spans="1:14" ht="15.6" x14ac:dyDescent="0.3">
      <c r="A43" s="116"/>
      <c r="B43" s="290"/>
      <c r="C43" s="121">
        <v>42528</v>
      </c>
      <c r="D43" s="794" t="s">
        <v>500</v>
      </c>
      <c r="E43" s="794"/>
      <c r="F43" s="794"/>
      <c r="G43" s="794"/>
      <c r="H43" s="795" t="s">
        <v>501</v>
      </c>
      <c r="I43" s="796"/>
      <c r="J43" s="796"/>
      <c r="K43" s="796"/>
      <c r="L43" s="796"/>
      <c r="M43" s="797"/>
      <c r="N43" s="116"/>
    </row>
    <row r="44" spans="1:14" ht="15.6" x14ac:dyDescent="0.3">
      <c r="A44" s="116"/>
      <c r="B44" s="290"/>
      <c r="C44" s="187">
        <v>42589</v>
      </c>
      <c r="D44" s="794" t="s">
        <v>411</v>
      </c>
      <c r="E44" s="794"/>
      <c r="F44" s="794"/>
      <c r="G44" s="794"/>
      <c r="H44" s="794" t="s">
        <v>594</v>
      </c>
      <c r="I44" s="794"/>
      <c r="J44" s="794"/>
      <c r="K44" s="794"/>
      <c r="L44" s="794"/>
      <c r="M44" s="794"/>
      <c r="N44" s="116"/>
    </row>
    <row r="45" spans="1:14" ht="15.6" x14ac:dyDescent="0.3">
      <c r="A45" s="116"/>
      <c r="B45" s="290"/>
      <c r="C45" s="187">
        <v>42664</v>
      </c>
      <c r="D45" s="814" t="s">
        <v>1647</v>
      </c>
      <c r="E45" s="815"/>
      <c r="F45" s="815"/>
      <c r="G45" s="928"/>
      <c r="H45" s="693" t="s">
        <v>1646</v>
      </c>
      <c r="I45" s="693"/>
      <c r="J45" s="693"/>
      <c r="K45" s="693"/>
      <c r="L45" s="693"/>
      <c r="M45" s="693"/>
      <c r="N45" s="116"/>
    </row>
    <row r="46" spans="1:14" ht="15.6" x14ac:dyDescent="0.3">
      <c r="A46" s="116"/>
      <c r="B46" s="290"/>
      <c r="C46" s="187">
        <v>42745</v>
      </c>
      <c r="D46" s="794" t="s">
        <v>1511</v>
      </c>
      <c r="E46" s="794"/>
      <c r="F46" s="794"/>
      <c r="G46" s="794"/>
      <c r="H46" s="794" t="s">
        <v>1512</v>
      </c>
      <c r="I46" s="794"/>
      <c r="J46" s="794"/>
      <c r="K46" s="794"/>
      <c r="L46" s="794"/>
      <c r="M46" s="794"/>
      <c r="N46" s="116"/>
    </row>
    <row r="47" spans="1:14" ht="15.6" x14ac:dyDescent="0.3">
      <c r="A47" s="116"/>
      <c r="B47" s="290"/>
      <c r="C47" s="187">
        <v>42815</v>
      </c>
      <c r="D47" s="794" t="s">
        <v>1645</v>
      </c>
      <c r="E47" s="794"/>
      <c r="F47" s="794"/>
      <c r="G47" s="794"/>
      <c r="H47" s="794" t="s">
        <v>1644</v>
      </c>
      <c r="I47" s="794"/>
      <c r="J47" s="794"/>
      <c r="K47" s="794"/>
      <c r="L47" s="794"/>
      <c r="M47" s="794"/>
      <c r="N47" s="116"/>
    </row>
    <row r="48" spans="1:14" ht="15.6" x14ac:dyDescent="0.3">
      <c r="A48" s="116"/>
      <c r="B48" s="290"/>
      <c r="C48" s="292"/>
      <c r="D48" s="794"/>
      <c r="E48" s="794"/>
      <c r="F48" s="794"/>
      <c r="G48" s="794"/>
      <c r="H48" s="794"/>
      <c r="I48" s="794"/>
      <c r="J48" s="794"/>
      <c r="K48" s="794"/>
      <c r="L48" s="794"/>
      <c r="M48" s="794"/>
      <c r="N48" s="116"/>
    </row>
    <row r="49" spans="1:14" ht="15.6" x14ac:dyDescent="0.3">
      <c r="A49" s="116"/>
      <c r="B49" s="290"/>
      <c r="C49" s="292"/>
      <c r="D49" s="794"/>
      <c r="E49" s="794"/>
      <c r="F49" s="794"/>
      <c r="G49" s="794"/>
      <c r="H49" s="794"/>
      <c r="I49" s="794"/>
      <c r="J49" s="794"/>
      <c r="K49" s="794"/>
      <c r="L49" s="794"/>
      <c r="M49" s="794"/>
      <c r="N49" s="116"/>
    </row>
    <row r="50" spans="1:14" ht="15.6" x14ac:dyDescent="0.3">
      <c r="A50" s="116"/>
      <c r="B50" s="290"/>
      <c r="C50" s="292"/>
      <c r="D50" s="794"/>
      <c r="E50" s="794"/>
      <c r="F50" s="794"/>
      <c r="G50" s="794"/>
      <c r="H50" s="794"/>
      <c r="I50" s="794"/>
      <c r="J50" s="794"/>
      <c r="K50" s="794"/>
      <c r="L50" s="794"/>
      <c r="M50" s="794"/>
      <c r="N50" s="116"/>
    </row>
    <row r="51" spans="1:14" ht="15.6" x14ac:dyDescent="0.3">
      <c r="A51" s="116"/>
      <c r="B51" s="115"/>
      <c r="C51" s="294"/>
      <c r="D51" s="863"/>
      <c r="E51" s="863"/>
      <c r="F51" s="863"/>
      <c r="G51" s="863"/>
      <c r="H51" s="864"/>
      <c r="I51" s="864"/>
      <c r="J51" s="864"/>
      <c r="K51" s="864"/>
      <c r="L51" s="864"/>
      <c r="M51" s="864"/>
      <c r="N51" s="116"/>
    </row>
    <row r="62" spans="1:14" ht="18" x14ac:dyDescent="0.35">
      <c r="G62" s="303"/>
      <c r="I62" s="304"/>
    </row>
  </sheetData>
  <sheetProtection algorithmName="SHA-512" hashValue="/MIJw6IxNo20ICcpvsPpvjFZD75YsFwkuIq6KkZHUqB3aV+hfksqfCW1SDuhdJDDyb0/DqJQ32FVJEBUe36Y9w==" saltValue="Zy/SrgsasI+/PcslrdeFcw==" spinCount="100000" sheet="1" objects="1" scenarios="1"/>
  <mergeCells count="88">
    <mergeCell ref="B10:D10"/>
    <mergeCell ref="E10:M10"/>
    <mergeCell ref="B3:M3"/>
    <mergeCell ref="B4:M4"/>
    <mergeCell ref="B5:E5"/>
    <mergeCell ref="F5:I5"/>
    <mergeCell ref="J5:M5"/>
    <mergeCell ref="B6:J6"/>
    <mergeCell ref="B7:M7"/>
    <mergeCell ref="B8:J8"/>
    <mergeCell ref="B9:D9"/>
    <mergeCell ref="E9:G9"/>
    <mergeCell ref="H9:M9"/>
    <mergeCell ref="B11:D11"/>
    <mergeCell ref="E11:M11"/>
    <mergeCell ref="B12:D12"/>
    <mergeCell ref="E12:M12"/>
    <mergeCell ref="B13:D13"/>
    <mergeCell ref="E13:M13"/>
    <mergeCell ref="B19:D19"/>
    <mergeCell ref="E19:M19"/>
    <mergeCell ref="B14:D14"/>
    <mergeCell ref="E14:M14"/>
    <mergeCell ref="B15:D15"/>
    <mergeCell ref="E15:M15"/>
    <mergeCell ref="B16:D16"/>
    <mergeCell ref="E16:M16"/>
    <mergeCell ref="B17:D17"/>
    <mergeCell ref="E17:G17"/>
    <mergeCell ref="H17:M17"/>
    <mergeCell ref="B18:D18"/>
    <mergeCell ref="E18:M18"/>
    <mergeCell ref="B27:D27"/>
    <mergeCell ref="E27:M27"/>
    <mergeCell ref="E26:M26"/>
    <mergeCell ref="B20:D20"/>
    <mergeCell ref="E20:F20"/>
    <mergeCell ref="G20:H20"/>
    <mergeCell ref="I20:M20"/>
    <mergeCell ref="B21:M21"/>
    <mergeCell ref="B22:M22"/>
    <mergeCell ref="B23:M23"/>
    <mergeCell ref="B24:D24"/>
    <mergeCell ref="E24:M24"/>
    <mergeCell ref="B25:D25"/>
    <mergeCell ref="E25:M25"/>
    <mergeCell ref="B28:D28"/>
    <mergeCell ref="E28:M28"/>
    <mergeCell ref="B29:D29"/>
    <mergeCell ref="E29:M29"/>
    <mergeCell ref="B30:D30"/>
    <mergeCell ref="E30:M30"/>
    <mergeCell ref="B31:D31"/>
    <mergeCell ref="F31:G31"/>
    <mergeCell ref="I31:J31"/>
    <mergeCell ref="K31:L31"/>
    <mergeCell ref="B32:D32"/>
    <mergeCell ref="E32:M32"/>
    <mergeCell ref="D42:G42"/>
    <mergeCell ref="H42:M42"/>
    <mergeCell ref="B33:D33"/>
    <mergeCell ref="E33:I33"/>
    <mergeCell ref="J33:M33"/>
    <mergeCell ref="B34:D34"/>
    <mergeCell ref="E34:M34"/>
    <mergeCell ref="E35:M35"/>
    <mergeCell ref="B36:M36"/>
    <mergeCell ref="B37:M37"/>
    <mergeCell ref="B38:M38"/>
    <mergeCell ref="B39:M39"/>
    <mergeCell ref="C41:M41"/>
    <mergeCell ref="D43:G43"/>
    <mergeCell ref="H43:M43"/>
    <mergeCell ref="D44:G44"/>
    <mergeCell ref="H44:M44"/>
    <mergeCell ref="D45:G45"/>
    <mergeCell ref="D46:G46"/>
    <mergeCell ref="H46:M46"/>
    <mergeCell ref="D47:G47"/>
    <mergeCell ref="H47:M47"/>
    <mergeCell ref="D48:G48"/>
    <mergeCell ref="H48:M48"/>
    <mergeCell ref="D49:G49"/>
    <mergeCell ref="H49:M49"/>
    <mergeCell ref="D50:G50"/>
    <mergeCell ref="H50:M50"/>
    <mergeCell ref="D51:G51"/>
    <mergeCell ref="H51:M51"/>
  </mergeCells>
  <hyperlinks>
    <hyperlink ref="A1" location="'2.6.2.a.1.a'!A1" display="REGRESAR"/>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J38"/>
  <sheetViews>
    <sheetView showGridLines="0" zoomScale="90" zoomScaleNormal="90" workbookViewId="0"/>
  </sheetViews>
  <sheetFormatPr defaultColWidth="11.44140625" defaultRowHeight="13.2" x14ac:dyDescent="0.25"/>
  <cols>
    <col min="1" max="1" width="11.44140625" style="35"/>
    <col min="2" max="2" width="33.109375" style="35" customWidth="1"/>
    <col min="3" max="3" width="11.6640625" style="35" customWidth="1"/>
    <col min="4" max="4" width="8.33203125" style="35" customWidth="1"/>
    <col min="5" max="16384" width="11.44140625" style="35"/>
  </cols>
  <sheetData>
    <row r="1" spans="1:10" ht="14.4" x14ac:dyDescent="0.3">
      <c r="A1" s="106" t="s">
        <v>178</v>
      </c>
      <c r="E1" s="106" t="s">
        <v>414</v>
      </c>
    </row>
    <row r="2" spans="1:10" ht="15.6" x14ac:dyDescent="0.3">
      <c r="A2" s="106"/>
      <c r="B2" s="89" t="s">
        <v>375</v>
      </c>
      <c r="C2" s="89"/>
      <c r="D2" s="89"/>
    </row>
    <row r="3" spans="1:10" x14ac:dyDescent="0.25">
      <c r="B3" s="34" t="s">
        <v>336</v>
      </c>
      <c r="C3" s="34"/>
      <c r="D3" s="34"/>
    </row>
    <row r="4" spans="1:10" x14ac:dyDescent="0.25">
      <c r="B4" s="34" t="s">
        <v>337</v>
      </c>
      <c r="C4" s="34"/>
      <c r="D4" s="34"/>
    </row>
    <row r="5" spans="1:10" x14ac:dyDescent="0.25">
      <c r="B5" s="34" t="s">
        <v>338</v>
      </c>
      <c r="C5" s="34"/>
      <c r="D5" s="34"/>
    </row>
    <row r="6" spans="1:10" x14ac:dyDescent="0.25">
      <c r="B6" s="34" t="s">
        <v>339</v>
      </c>
      <c r="C6" s="34"/>
      <c r="D6" s="34"/>
    </row>
    <row r="7" spans="1:10" x14ac:dyDescent="0.25">
      <c r="B7" s="34" t="s">
        <v>1245</v>
      </c>
      <c r="C7" s="34"/>
      <c r="D7" s="34"/>
    </row>
    <row r="8" spans="1:10" x14ac:dyDescent="0.25">
      <c r="B8" s="34"/>
      <c r="C8" s="34"/>
      <c r="D8" s="34"/>
    </row>
    <row r="9" spans="1:10" ht="15.6" x14ac:dyDescent="0.3">
      <c r="B9" s="84" t="s">
        <v>1468</v>
      </c>
      <c r="C9" s="84"/>
      <c r="D9" s="84"/>
      <c r="E9" s="84"/>
      <c r="F9" s="84"/>
      <c r="G9" s="84"/>
      <c r="H9" s="84"/>
      <c r="I9" s="84"/>
    </row>
    <row r="10" spans="1:10" ht="15.6" x14ac:dyDescent="0.25">
      <c r="B10" s="931" t="s">
        <v>1530</v>
      </c>
      <c r="C10" s="931"/>
      <c r="D10" s="931"/>
      <c r="E10" s="931"/>
      <c r="F10" s="931"/>
      <c r="G10" s="931"/>
      <c r="H10" s="931"/>
      <c r="I10" s="931"/>
      <c r="J10" s="931"/>
    </row>
    <row r="11" spans="1:10" ht="16.2" x14ac:dyDescent="0.3">
      <c r="B11" s="264" t="s">
        <v>508</v>
      </c>
      <c r="C11" s="264"/>
      <c r="D11" s="264"/>
      <c r="E11" s="84"/>
      <c r="F11" s="84"/>
      <c r="G11" s="84"/>
      <c r="H11" s="84"/>
      <c r="I11" s="84"/>
    </row>
    <row r="12" spans="1:10" ht="15.6" x14ac:dyDescent="0.3">
      <c r="B12" s="264"/>
      <c r="C12" s="264"/>
      <c r="D12" s="264"/>
      <c r="E12" s="84"/>
      <c r="F12" s="84"/>
      <c r="G12" s="84"/>
      <c r="H12" s="84"/>
      <c r="I12" s="84"/>
    </row>
    <row r="13" spans="1:10" x14ac:dyDescent="0.25">
      <c r="B13" s="610" t="s">
        <v>20</v>
      </c>
      <c r="C13" s="610">
        <v>2008</v>
      </c>
      <c r="D13" s="610">
        <v>2009</v>
      </c>
      <c r="E13" s="611">
        <v>2010</v>
      </c>
      <c r="F13" s="611">
        <v>2011</v>
      </c>
      <c r="G13" s="611">
        <v>2012</v>
      </c>
      <c r="H13" s="611">
        <v>2013</v>
      </c>
      <c r="I13" s="611">
        <v>2014</v>
      </c>
      <c r="J13" s="611">
        <v>2015</v>
      </c>
    </row>
    <row r="14" spans="1:10" x14ac:dyDescent="0.25">
      <c r="B14" s="253" t="s">
        <v>12</v>
      </c>
      <c r="C14" s="612">
        <v>275.3125</v>
      </c>
      <c r="D14" s="612">
        <v>277.81149291992188</v>
      </c>
      <c r="E14" s="612">
        <v>276.71195044886201</v>
      </c>
      <c r="F14" s="612">
        <v>280.55258178710938</v>
      </c>
      <c r="G14" s="612">
        <v>282.5433349609375</v>
      </c>
      <c r="H14" s="612">
        <v>260.86818118923958</v>
      </c>
      <c r="I14" s="612">
        <v>266.21239657405556</v>
      </c>
      <c r="J14" s="612">
        <v>273.16626467094699</v>
      </c>
    </row>
    <row r="15" spans="1:10" x14ac:dyDescent="0.25">
      <c r="B15" s="55" t="s">
        <v>516</v>
      </c>
      <c r="C15" s="613" t="s">
        <v>29</v>
      </c>
      <c r="D15" s="613" t="s">
        <v>29</v>
      </c>
      <c r="E15" s="613" t="s">
        <v>29</v>
      </c>
      <c r="F15" s="613" t="s">
        <v>29</v>
      </c>
      <c r="G15" s="613" t="s">
        <v>29</v>
      </c>
      <c r="H15" s="613" t="s">
        <v>29</v>
      </c>
      <c r="I15" s="613" t="s">
        <v>29</v>
      </c>
      <c r="J15" s="613" t="s">
        <v>29</v>
      </c>
    </row>
    <row r="16" spans="1:10" x14ac:dyDescent="0.25">
      <c r="B16" s="55" t="s">
        <v>517</v>
      </c>
      <c r="C16" s="613" t="s">
        <v>29</v>
      </c>
      <c r="D16" s="613" t="s">
        <v>29</v>
      </c>
      <c r="E16" s="613" t="s">
        <v>29</v>
      </c>
      <c r="F16" s="613" t="s">
        <v>29</v>
      </c>
      <c r="G16" s="613" t="s">
        <v>29</v>
      </c>
      <c r="H16" s="613" t="s">
        <v>29</v>
      </c>
      <c r="I16" s="613" t="s">
        <v>29</v>
      </c>
      <c r="J16" s="613" t="s">
        <v>29</v>
      </c>
    </row>
    <row r="17" spans="2:10" x14ac:dyDescent="0.25">
      <c r="B17" s="279" t="s">
        <v>520</v>
      </c>
      <c r="C17" s="613" t="s">
        <v>29</v>
      </c>
      <c r="D17" s="613" t="s">
        <v>29</v>
      </c>
      <c r="E17" s="613" t="s">
        <v>29</v>
      </c>
      <c r="F17" s="613" t="s">
        <v>29</v>
      </c>
      <c r="G17" s="613" t="s">
        <v>29</v>
      </c>
      <c r="H17" s="613" t="s">
        <v>29</v>
      </c>
      <c r="I17" s="613" t="s">
        <v>29</v>
      </c>
      <c r="J17" s="613" t="s">
        <v>29</v>
      </c>
    </row>
    <row r="18" spans="2:10" x14ac:dyDescent="0.25">
      <c r="B18" s="279" t="s">
        <v>521</v>
      </c>
      <c r="C18" s="614">
        <v>40.5260009765625</v>
      </c>
      <c r="D18" s="614">
        <v>40.893852233886719</v>
      </c>
      <c r="E18" s="614">
        <v>40.731998443603516</v>
      </c>
      <c r="F18" s="614">
        <v>41.297340393066406</v>
      </c>
      <c r="G18" s="614">
        <v>41.590381622314453</v>
      </c>
      <c r="H18" s="614">
        <v>42.247926596850249</v>
      </c>
      <c r="I18" s="614">
        <v>42.663594447949777</v>
      </c>
      <c r="J18" s="614">
        <v>42.411300828115948</v>
      </c>
    </row>
    <row r="19" spans="2:10" ht="26.4" x14ac:dyDescent="0.25">
      <c r="B19" s="279" t="s">
        <v>522</v>
      </c>
      <c r="C19" s="613" t="s">
        <v>29</v>
      </c>
      <c r="D19" s="613" t="s">
        <v>29</v>
      </c>
      <c r="E19" s="613" t="s">
        <v>29</v>
      </c>
      <c r="F19" s="613" t="s">
        <v>29</v>
      </c>
      <c r="G19" s="613" t="s">
        <v>29</v>
      </c>
      <c r="H19" s="613" t="s">
        <v>29</v>
      </c>
      <c r="I19" s="613" t="s">
        <v>29</v>
      </c>
      <c r="J19" s="613" t="s">
        <v>29</v>
      </c>
    </row>
    <row r="20" spans="2:10" x14ac:dyDescent="0.25">
      <c r="B20" s="279" t="s">
        <v>523</v>
      </c>
      <c r="C20" s="613" t="s">
        <v>29</v>
      </c>
      <c r="D20" s="613" t="s">
        <v>29</v>
      </c>
      <c r="E20" s="613" t="s">
        <v>29</v>
      </c>
      <c r="F20" s="613" t="s">
        <v>29</v>
      </c>
      <c r="G20" s="613" t="s">
        <v>29</v>
      </c>
      <c r="H20" s="613" t="s">
        <v>29</v>
      </c>
      <c r="I20" s="613" t="s">
        <v>29</v>
      </c>
      <c r="J20" s="613" t="s">
        <v>29</v>
      </c>
    </row>
    <row r="21" spans="2:10" x14ac:dyDescent="0.25">
      <c r="B21" s="55" t="s">
        <v>518</v>
      </c>
      <c r="C21" s="614">
        <v>13.793155670166016</v>
      </c>
      <c r="D21" s="614">
        <v>13.918355941772461</v>
      </c>
      <c r="E21" s="614">
        <v>13.863268852233887</v>
      </c>
      <c r="F21" s="614">
        <v>14.055684089660645</v>
      </c>
      <c r="G21" s="614">
        <v>14.155421257019043</v>
      </c>
      <c r="H21" s="614">
        <v>14.379219582216013</v>
      </c>
      <c r="I21" s="614">
        <v>14.520693490776384</v>
      </c>
      <c r="J21" s="614">
        <v>14.434824534569353</v>
      </c>
    </row>
    <row r="22" spans="2:10" x14ac:dyDescent="0.25">
      <c r="B22" s="55" t="s">
        <v>519</v>
      </c>
      <c r="C22" s="615">
        <v>220.99334716796875</v>
      </c>
      <c r="D22" s="615">
        <v>222.99929809570313</v>
      </c>
      <c r="E22" s="615">
        <v>222.11668395996094</v>
      </c>
      <c r="F22" s="615">
        <v>225.19955444335938</v>
      </c>
      <c r="G22" s="615">
        <v>226.79754638671875</v>
      </c>
      <c r="H22" s="614">
        <v>204.23667930417329</v>
      </c>
      <c r="I22" s="614">
        <v>209.03604316418114</v>
      </c>
      <c r="J22" s="614">
        <v>216.33003933262157</v>
      </c>
    </row>
    <row r="23" spans="2:10" x14ac:dyDescent="0.25">
      <c r="B23" s="58"/>
    </row>
    <row r="24" spans="2:10" ht="26.4" x14ac:dyDescent="0.25">
      <c r="B24" s="54" t="s">
        <v>19</v>
      </c>
      <c r="C24" s="593">
        <v>94.796060388609916</v>
      </c>
      <c r="D24" s="593">
        <v>95.206894877938353</v>
      </c>
      <c r="E24" s="594">
        <v>93.137724371389325</v>
      </c>
      <c r="F24" s="594">
        <v>93.822313508382933</v>
      </c>
      <c r="G24" s="594">
        <v>94.459487716416263</v>
      </c>
      <c r="H24" s="594">
        <v>94.748489295994574</v>
      </c>
      <c r="I24" s="594">
        <v>95.049136300259207</v>
      </c>
      <c r="J24" s="594">
        <v>94.888867225580029</v>
      </c>
    </row>
    <row r="25" spans="2:10" x14ac:dyDescent="0.25">
      <c r="B25" s="7"/>
      <c r="C25" s="7"/>
      <c r="D25" s="7"/>
      <c r="E25" s="385"/>
      <c r="F25" s="385"/>
      <c r="G25" s="385"/>
      <c r="H25" s="385"/>
      <c r="I25" s="385"/>
      <c r="J25" s="56"/>
    </row>
    <row r="26" spans="2:10" x14ac:dyDescent="0.25">
      <c r="B26" s="54" t="s">
        <v>13</v>
      </c>
      <c r="C26" s="616">
        <f>+C27+C31+C35</f>
        <v>378.27663664319982</v>
      </c>
      <c r="D26" s="616">
        <f>+D27+D31+D35</f>
        <v>478.25417286719949</v>
      </c>
      <c r="E26" s="616">
        <f t="shared" ref="E26:J26" si="0">+E27+E31+E35</f>
        <v>840.20210150399907</v>
      </c>
      <c r="F26" s="616">
        <f t="shared" si="0"/>
        <v>1046.5919644607995</v>
      </c>
      <c r="G26" s="616">
        <f t="shared" si="0"/>
        <v>1220.9376850848</v>
      </c>
      <c r="H26" s="616">
        <f t="shared" si="0"/>
        <v>1318.3109587295996</v>
      </c>
      <c r="I26" s="616">
        <f t="shared" si="0"/>
        <v>1621.4147126271985</v>
      </c>
      <c r="J26" s="616">
        <f t="shared" si="0"/>
        <v>1953.8421891264022</v>
      </c>
    </row>
    <row r="27" spans="2:10" x14ac:dyDescent="0.25">
      <c r="B27" s="55" t="s">
        <v>516</v>
      </c>
      <c r="C27" s="592">
        <v>125.02403481599995</v>
      </c>
      <c r="D27" s="592">
        <v>195.87799270079995</v>
      </c>
      <c r="E27" s="592">
        <v>529.31531445119936</v>
      </c>
      <c r="F27" s="592">
        <v>717.76218908159967</v>
      </c>
      <c r="G27" s="592">
        <v>881.09130654720025</v>
      </c>
      <c r="H27" s="592">
        <v>952.72737917759923</v>
      </c>
      <c r="I27" s="592">
        <v>1209.5467145279988</v>
      </c>
      <c r="J27" s="592">
        <v>1525.6168824384013</v>
      </c>
    </row>
    <row r="28" spans="2:10" x14ac:dyDescent="0.25">
      <c r="B28" s="279" t="s">
        <v>1529</v>
      </c>
      <c r="C28" s="608">
        <v>111.98142215999995</v>
      </c>
      <c r="D28" s="608">
        <v>168.46074584639993</v>
      </c>
      <c r="E28" s="608">
        <v>462.85448613119928</v>
      </c>
      <c r="F28" s="608">
        <v>639.66800856959958</v>
      </c>
      <c r="G28" s="608">
        <v>792.62599965120035</v>
      </c>
      <c r="H28" s="608">
        <v>838.70614460159914</v>
      </c>
      <c r="I28" s="608">
        <v>1046.5138979135986</v>
      </c>
      <c r="J28" s="608">
        <v>1260.8934667776007</v>
      </c>
    </row>
    <row r="29" spans="2:10" x14ac:dyDescent="0.25">
      <c r="B29" s="55" t="s">
        <v>517</v>
      </c>
      <c r="C29" s="385" t="s">
        <v>29</v>
      </c>
      <c r="D29" s="385" t="s">
        <v>29</v>
      </c>
      <c r="E29" s="385" t="s">
        <v>29</v>
      </c>
      <c r="F29" s="385" t="s">
        <v>29</v>
      </c>
      <c r="G29" s="385" t="s">
        <v>29</v>
      </c>
      <c r="H29" s="385" t="s">
        <v>29</v>
      </c>
      <c r="I29" s="385" t="s">
        <v>29</v>
      </c>
      <c r="J29" s="385" t="s">
        <v>29</v>
      </c>
    </row>
    <row r="30" spans="2:10" x14ac:dyDescent="0.25">
      <c r="B30" s="279" t="s">
        <v>520</v>
      </c>
      <c r="C30" s="385" t="s">
        <v>29</v>
      </c>
      <c r="D30" s="385" t="s">
        <v>29</v>
      </c>
      <c r="E30" s="385" t="s">
        <v>29</v>
      </c>
      <c r="F30" s="385" t="s">
        <v>29</v>
      </c>
      <c r="G30" s="385" t="s">
        <v>29</v>
      </c>
      <c r="H30" s="385" t="s">
        <v>29</v>
      </c>
      <c r="I30" s="385" t="s">
        <v>29</v>
      </c>
      <c r="J30" s="385" t="s">
        <v>29</v>
      </c>
    </row>
    <row r="31" spans="2:10" x14ac:dyDescent="0.25">
      <c r="B31" s="279" t="s">
        <v>524</v>
      </c>
      <c r="C31" s="607">
        <v>4.8064475519999998</v>
      </c>
      <c r="D31" s="607">
        <v>8.907891839999996</v>
      </c>
      <c r="E31" s="607">
        <v>16.235975232000008</v>
      </c>
      <c r="F31" s="607">
        <v>20.537748892800003</v>
      </c>
      <c r="G31" s="607">
        <v>26.007055689599994</v>
      </c>
      <c r="H31" s="607">
        <v>42.805282636799973</v>
      </c>
      <c r="I31" s="607">
        <v>65.905491628800107</v>
      </c>
      <c r="J31" s="607">
        <v>77.116306348800194</v>
      </c>
    </row>
    <row r="32" spans="2:10" ht="26.4" x14ac:dyDescent="0.25">
      <c r="B32" s="279" t="s">
        <v>522</v>
      </c>
      <c r="C32" s="385" t="s">
        <v>29</v>
      </c>
      <c r="D32" s="385" t="s">
        <v>29</v>
      </c>
      <c r="E32" s="385" t="s">
        <v>29</v>
      </c>
      <c r="F32" s="385" t="s">
        <v>29</v>
      </c>
      <c r="G32" s="385" t="s">
        <v>29</v>
      </c>
      <c r="H32" s="385" t="s">
        <v>29</v>
      </c>
      <c r="I32" s="385" t="s">
        <v>29</v>
      </c>
      <c r="J32" s="385" t="s">
        <v>29</v>
      </c>
    </row>
    <row r="33" spans="2:10" x14ac:dyDescent="0.25">
      <c r="B33" s="279" t="s">
        <v>523</v>
      </c>
      <c r="C33" s="385" t="s">
        <v>29</v>
      </c>
      <c r="D33" s="385" t="s">
        <v>29</v>
      </c>
      <c r="E33" s="385" t="s">
        <v>29</v>
      </c>
      <c r="F33" s="385" t="s">
        <v>29</v>
      </c>
      <c r="G33" s="385" t="s">
        <v>29</v>
      </c>
      <c r="H33" s="385" t="s">
        <v>29</v>
      </c>
      <c r="I33" s="385" t="s">
        <v>29</v>
      </c>
      <c r="J33" s="385" t="s">
        <v>29</v>
      </c>
    </row>
    <row r="34" spans="2:10" x14ac:dyDescent="0.25">
      <c r="B34" s="55" t="s">
        <v>518</v>
      </c>
      <c r="C34" s="55"/>
      <c r="D34" s="55"/>
      <c r="E34" s="385"/>
      <c r="F34" s="385"/>
      <c r="G34" s="385"/>
      <c r="H34" s="385"/>
      <c r="I34" s="385"/>
    </row>
    <row r="35" spans="2:10" x14ac:dyDescent="0.25">
      <c r="B35" s="281" t="s">
        <v>519</v>
      </c>
      <c r="C35" s="386">
        <v>248.44615427519983</v>
      </c>
      <c r="D35" s="386">
        <v>273.46828832639954</v>
      </c>
      <c r="E35" s="386">
        <v>294.65081182079967</v>
      </c>
      <c r="F35" s="386">
        <v>308.29202648639989</v>
      </c>
      <c r="G35" s="386">
        <v>313.83932284799977</v>
      </c>
      <c r="H35" s="386">
        <v>322.77829691520031</v>
      </c>
      <c r="I35" s="386">
        <v>345.9625064703996</v>
      </c>
      <c r="J35" s="386">
        <v>351.10900033920069</v>
      </c>
    </row>
    <row r="36" spans="2:10" x14ac:dyDescent="0.25">
      <c r="B36" s="282"/>
      <c r="C36" s="282"/>
      <c r="D36" s="282"/>
      <c r="E36" s="272"/>
      <c r="F36" s="272"/>
      <c r="G36" s="272"/>
      <c r="H36" s="272"/>
      <c r="I36" s="272"/>
    </row>
    <row r="37" spans="2:10" ht="93" customHeight="1" x14ac:dyDescent="0.25">
      <c r="B37" s="857" t="s">
        <v>1562</v>
      </c>
      <c r="C37" s="857"/>
      <c r="D37" s="857"/>
      <c r="E37" s="857"/>
      <c r="F37" s="857"/>
      <c r="G37" s="857"/>
      <c r="H37" s="857"/>
      <c r="I37" s="857"/>
      <c r="J37" s="857"/>
    </row>
    <row r="38" spans="2:10" ht="36" customHeight="1" x14ac:dyDescent="0.25">
      <c r="B38" s="922" t="s">
        <v>1561</v>
      </c>
      <c r="C38" s="922"/>
      <c r="D38" s="922"/>
      <c r="E38" s="922"/>
      <c r="F38" s="922"/>
      <c r="G38" s="922"/>
      <c r="H38" s="922"/>
      <c r="I38" s="922"/>
      <c r="J38" s="922"/>
    </row>
  </sheetData>
  <sheetProtection algorithmName="SHA-512" hashValue="CJguO539afyWSazI9nsCOjAn3VrpB67APzZ2n91gtZ8zB77gFJpzFILYhmhUd7yDSb2LJR4SrGUMJgenRDy6UA==" saltValue="yfFcYyiky9HU/WcFtfmkYA==" spinCount="100000" sheet="1" objects="1" scenarios="1"/>
  <mergeCells count="3">
    <mergeCell ref="B10:J10"/>
    <mergeCell ref="B37:J37"/>
    <mergeCell ref="B38:J38"/>
  </mergeCells>
  <conditionalFormatting sqref="C14:G14">
    <cfRule type="cellIs" dxfId="11" priority="5" stopIfTrue="1" operator="lessThan">
      <formula>C12-C13-(0.01*(C12-C13))</formula>
    </cfRule>
    <cfRule type="cellIs" dxfId="10" priority="6" stopIfTrue="1" operator="lessThan">
      <formula>C16+#REF!+C20+#REF!+C18-(0.01*(C16+#REF!+C20+#REF!+C18))</formula>
    </cfRule>
  </conditionalFormatting>
  <conditionalFormatting sqref="H14:I14">
    <cfRule type="cellIs" dxfId="9" priority="3" stopIfTrue="1" operator="lessThan">
      <formula>H12-H13-(0.01*(H12-H13))</formula>
    </cfRule>
    <cfRule type="cellIs" dxfId="8" priority="4" stopIfTrue="1" operator="lessThan">
      <formula>H16+#REF!+#REF!+H20+#REF!-(0.01*(H16+#REF!+#REF!+H20+#REF!))</formula>
    </cfRule>
  </conditionalFormatting>
  <conditionalFormatting sqref="J14">
    <cfRule type="cellIs" dxfId="7" priority="1" stopIfTrue="1" operator="lessThan">
      <formula>J12-J13-(0.01*(J12-J13))</formula>
    </cfRule>
    <cfRule type="cellIs" dxfId="6" priority="2" stopIfTrue="1" operator="lessThan">
      <formula>J16+#REF!+#REF!+#REF!+#REF!-(0.01*(J16+#REF!+#REF!+#REF!+#REF!))</formula>
    </cfRule>
  </conditionalFormatting>
  <hyperlinks>
    <hyperlink ref="A1" location="'C2'!A1" display="Regresar"/>
    <hyperlink ref="E1" location="M2.6.2.a.1.b!A1" display="Ver metadato"/>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C22"/>
  <sheetViews>
    <sheetView showGridLines="0" zoomScale="80" zoomScaleNormal="80" workbookViewId="0">
      <selection activeCell="C16" sqref="C16"/>
    </sheetView>
  </sheetViews>
  <sheetFormatPr defaultColWidth="11.44140625" defaultRowHeight="15.6" x14ac:dyDescent="0.3"/>
  <cols>
    <col min="1" max="1" width="11.44140625" style="76"/>
    <col min="2" max="2" width="71.109375" style="76" customWidth="1"/>
    <col min="3" max="3" width="106" style="76" customWidth="1"/>
    <col min="4" max="16384" width="11.44140625" style="76"/>
  </cols>
  <sheetData>
    <row r="1" spans="1:3" x14ac:dyDescent="0.3">
      <c r="A1" s="157" t="s">
        <v>178</v>
      </c>
    </row>
    <row r="2" spans="1:3" x14ac:dyDescent="0.3">
      <c r="A2" s="157"/>
    </row>
    <row r="3" spans="1:3" x14ac:dyDescent="0.3">
      <c r="A3" s="157"/>
    </row>
    <row r="4" spans="1:3" x14ac:dyDescent="0.3">
      <c r="A4" s="157"/>
    </row>
    <row r="5" spans="1:3" x14ac:dyDescent="0.3">
      <c r="A5" s="157"/>
    </row>
    <row r="6" spans="1:3" x14ac:dyDescent="0.3">
      <c r="A6" s="157"/>
    </row>
    <row r="7" spans="1:3" ht="21" x14ac:dyDescent="0.4">
      <c r="B7" s="170" t="s">
        <v>147</v>
      </c>
      <c r="C7" s="158"/>
    </row>
    <row r="8" spans="1:3" ht="21" x14ac:dyDescent="0.4">
      <c r="B8" s="170" t="s">
        <v>375</v>
      </c>
      <c r="C8" s="158"/>
    </row>
    <row r="10" spans="1:3" x14ac:dyDescent="0.3">
      <c r="B10" s="101" t="s">
        <v>179</v>
      </c>
    </row>
    <row r="11" spans="1:3" x14ac:dyDescent="0.3">
      <c r="B11" s="578"/>
    </row>
    <row r="12" spans="1:3" x14ac:dyDescent="0.3">
      <c r="B12" s="577" t="s">
        <v>1423</v>
      </c>
    </row>
    <row r="13" spans="1:3" x14ac:dyDescent="0.3">
      <c r="B13" s="162" t="s">
        <v>180</v>
      </c>
    </row>
    <row r="14" spans="1:3" x14ac:dyDescent="0.3">
      <c r="B14" s="162" t="s">
        <v>181</v>
      </c>
    </row>
    <row r="15" spans="1:3" x14ac:dyDescent="0.3">
      <c r="B15" s="163" t="s">
        <v>344</v>
      </c>
    </row>
    <row r="16" spans="1:3" x14ac:dyDescent="0.3">
      <c r="B16" s="162" t="s">
        <v>182</v>
      </c>
    </row>
    <row r="22" spans="3:3" x14ac:dyDescent="0.3">
      <c r="C22" s="157"/>
    </row>
  </sheetData>
  <hyperlinks>
    <hyperlink ref="B13" location="'C2'!A1" display="Componente 2: Recursos ambientales y su utilización"/>
    <hyperlink ref="B16" location="'C5'!A1" display="Componente 5: Hábitat humano y salud ambiental"/>
    <hyperlink ref="A1" location="Introducción!A1" display="Regresar"/>
    <hyperlink ref="B14" location="'C3'!A1" display="Componente 3: Emisiones, residuos y desechos "/>
    <hyperlink ref="B15" location="'C4'!A1" display="Componente 4:  Eventos Extremos y Desastres"/>
    <hyperlink ref="B12" location="'C1'!A1" display="Componente 1: Condiciones y Calidad ambiental"/>
  </hyperlink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M49"/>
  <sheetViews>
    <sheetView showGridLines="0" zoomScale="80" zoomScaleNormal="80" workbookViewId="0"/>
  </sheetViews>
  <sheetFormatPr defaultColWidth="11.5546875" defaultRowHeight="14.4" x14ac:dyDescent="0.3"/>
  <cols>
    <col min="4" max="4" width="14.88671875" customWidth="1"/>
    <col min="5" max="5" width="15.88671875" customWidth="1"/>
    <col min="9" max="9" width="19.109375" customWidth="1"/>
    <col min="10" max="10" width="25.109375" customWidth="1"/>
    <col min="11" max="11" width="33.44140625" customWidth="1"/>
    <col min="12" max="12" width="31.44140625" customWidth="1"/>
    <col min="13" max="13" width="36.44140625" customWidth="1"/>
  </cols>
  <sheetData>
    <row r="1" spans="1:13" ht="15.6" x14ac:dyDescent="0.3">
      <c r="A1" s="188" t="s">
        <v>183</v>
      </c>
      <c r="B1" s="115"/>
      <c r="C1" s="115"/>
      <c r="D1" s="115"/>
      <c r="E1" s="116"/>
      <c r="F1" s="116"/>
      <c r="G1" s="116"/>
      <c r="H1" s="116"/>
      <c r="I1" s="116"/>
      <c r="J1" s="116"/>
      <c r="K1" s="116"/>
      <c r="L1" s="116"/>
      <c r="M1" s="116"/>
    </row>
    <row r="2" spans="1:13" ht="15.6" x14ac:dyDescent="0.3">
      <c r="A2" s="116"/>
      <c r="B2" s="828" t="s">
        <v>202</v>
      </c>
      <c r="C2" s="828"/>
      <c r="D2" s="828"/>
      <c r="E2" s="828"/>
      <c r="F2" s="828"/>
      <c r="G2" s="828"/>
      <c r="H2" s="828"/>
      <c r="I2" s="828"/>
      <c r="J2" s="828"/>
      <c r="K2" s="828"/>
      <c r="L2" s="828"/>
      <c r="M2" s="828"/>
    </row>
    <row r="3" spans="1:13" ht="16.2" thickBot="1" x14ac:dyDescent="0.35">
      <c r="A3" s="116"/>
      <c r="B3" s="827"/>
      <c r="C3" s="827"/>
      <c r="D3" s="827"/>
      <c r="E3" s="827"/>
      <c r="F3" s="827"/>
      <c r="G3" s="827"/>
      <c r="H3" s="827"/>
      <c r="I3" s="827"/>
      <c r="J3" s="827"/>
      <c r="K3" s="827"/>
      <c r="L3" s="827"/>
      <c r="M3" s="827"/>
    </row>
    <row r="4" spans="1:13" ht="16.2" thickBot="1" x14ac:dyDescent="0.35">
      <c r="A4" s="116"/>
      <c r="B4" s="847" t="s">
        <v>203</v>
      </c>
      <c r="C4" s="848"/>
      <c r="D4" s="848"/>
      <c r="E4" s="848"/>
      <c r="F4" s="848" t="s">
        <v>204</v>
      </c>
      <c r="G4" s="848"/>
      <c r="H4" s="848"/>
      <c r="I4" s="848"/>
      <c r="J4" s="848" t="s">
        <v>205</v>
      </c>
      <c r="K4" s="848"/>
      <c r="L4" s="848"/>
      <c r="M4" s="849"/>
    </row>
    <row r="5" spans="1:13" ht="15.6" x14ac:dyDescent="0.3">
      <c r="A5" s="116"/>
      <c r="B5" s="845" t="s">
        <v>206</v>
      </c>
      <c r="C5" s="845"/>
      <c r="D5" s="845"/>
      <c r="E5" s="845"/>
      <c r="F5" s="845"/>
      <c r="G5" s="845"/>
      <c r="H5" s="845"/>
      <c r="I5" s="845"/>
      <c r="J5" s="845"/>
      <c r="K5" s="117"/>
      <c r="L5" s="117"/>
      <c r="M5" s="117"/>
    </row>
    <row r="6" spans="1:13" ht="15.6" x14ac:dyDescent="0.3">
      <c r="A6" s="116"/>
      <c r="B6" s="828" t="s">
        <v>207</v>
      </c>
      <c r="C6" s="828"/>
      <c r="D6" s="828"/>
      <c r="E6" s="828"/>
      <c r="F6" s="828"/>
      <c r="G6" s="828"/>
      <c r="H6" s="828"/>
      <c r="I6" s="828"/>
      <c r="J6" s="828"/>
      <c r="K6" s="828"/>
      <c r="L6" s="828"/>
      <c r="M6" s="828"/>
    </row>
    <row r="7" spans="1:13" ht="16.2" thickBot="1" x14ac:dyDescent="0.35">
      <c r="A7" s="116"/>
      <c r="B7" s="827"/>
      <c r="C7" s="827"/>
      <c r="D7" s="827"/>
      <c r="E7" s="827"/>
      <c r="F7" s="827"/>
      <c r="G7" s="827"/>
      <c r="H7" s="827"/>
      <c r="I7" s="827"/>
      <c r="J7" s="827"/>
      <c r="K7" s="117"/>
      <c r="L7" s="117"/>
      <c r="M7" s="117"/>
    </row>
    <row r="8" spans="1:13" ht="15.6" x14ac:dyDescent="0.3">
      <c r="A8" s="116"/>
      <c r="B8" s="829" t="s">
        <v>208</v>
      </c>
      <c r="C8" s="830"/>
      <c r="D8" s="830"/>
      <c r="E8" s="830" t="s">
        <v>1222</v>
      </c>
      <c r="F8" s="830"/>
      <c r="G8" s="830"/>
      <c r="H8" s="830" t="s">
        <v>209</v>
      </c>
      <c r="I8" s="830"/>
      <c r="J8" s="830"/>
      <c r="K8" s="830"/>
      <c r="L8" s="830"/>
      <c r="M8" s="846"/>
    </row>
    <row r="9" spans="1:13" ht="15.6" x14ac:dyDescent="0.3">
      <c r="A9" s="116"/>
      <c r="B9" s="820" t="s">
        <v>210</v>
      </c>
      <c r="C9" s="796"/>
      <c r="D9" s="797"/>
      <c r="E9" s="841" t="s">
        <v>356</v>
      </c>
      <c r="F9" s="842"/>
      <c r="G9" s="842"/>
      <c r="H9" s="842"/>
      <c r="I9" s="842"/>
      <c r="J9" s="842"/>
      <c r="K9" s="842"/>
      <c r="L9" s="842"/>
      <c r="M9" s="843"/>
    </row>
    <row r="10" spans="1:13" ht="17.399999999999999" x14ac:dyDescent="0.3">
      <c r="A10" s="116"/>
      <c r="B10" s="820" t="s">
        <v>211</v>
      </c>
      <c r="C10" s="796"/>
      <c r="D10" s="797"/>
      <c r="E10" s="795" t="s">
        <v>378</v>
      </c>
      <c r="F10" s="796"/>
      <c r="G10" s="796"/>
      <c r="H10" s="796"/>
      <c r="I10" s="796"/>
      <c r="J10" s="796"/>
      <c r="K10" s="796"/>
      <c r="L10" s="796"/>
      <c r="M10" s="844"/>
    </row>
    <row r="11" spans="1:13" ht="15.6" x14ac:dyDescent="0.3">
      <c r="A11" s="116"/>
      <c r="B11" s="804" t="s">
        <v>1311</v>
      </c>
      <c r="C11" s="794"/>
      <c r="D11" s="794"/>
      <c r="E11" s="805" t="s">
        <v>336</v>
      </c>
      <c r="F11" s="805" t="s">
        <v>336</v>
      </c>
      <c r="G11" s="805" t="s">
        <v>336</v>
      </c>
      <c r="H11" s="805" t="s">
        <v>336</v>
      </c>
      <c r="I11" s="805" t="s">
        <v>336</v>
      </c>
      <c r="J11" s="805" t="s">
        <v>336</v>
      </c>
      <c r="K11" s="805" t="s">
        <v>336</v>
      </c>
      <c r="L11" s="805" t="s">
        <v>336</v>
      </c>
      <c r="M11" s="806" t="s">
        <v>336</v>
      </c>
    </row>
    <row r="12" spans="1:13" ht="15.6" x14ac:dyDescent="0.3">
      <c r="A12" s="116"/>
      <c r="B12" s="804" t="s">
        <v>1312</v>
      </c>
      <c r="C12" s="794"/>
      <c r="D12" s="794"/>
      <c r="E12" s="805" t="s">
        <v>337</v>
      </c>
      <c r="F12" s="805" t="s">
        <v>337</v>
      </c>
      <c r="G12" s="805" t="s">
        <v>337</v>
      </c>
      <c r="H12" s="805" t="s">
        <v>337</v>
      </c>
      <c r="I12" s="805" t="s">
        <v>337</v>
      </c>
      <c r="J12" s="805" t="s">
        <v>337</v>
      </c>
      <c r="K12" s="805" t="s">
        <v>337</v>
      </c>
      <c r="L12" s="805" t="s">
        <v>337</v>
      </c>
      <c r="M12" s="806" t="s">
        <v>337</v>
      </c>
    </row>
    <row r="13" spans="1:13" ht="15.6" x14ac:dyDescent="0.3">
      <c r="A13" s="116"/>
      <c r="B13" s="804" t="s">
        <v>1313</v>
      </c>
      <c r="C13" s="794"/>
      <c r="D13" s="794"/>
      <c r="E13" s="821" t="s">
        <v>338</v>
      </c>
      <c r="F13" s="822" t="s">
        <v>338</v>
      </c>
      <c r="G13" s="822" t="s">
        <v>338</v>
      </c>
      <c r="H13" s="822" t="s">
        <v>338</v>
      </c>
      <c r="I13" s="822" t="s">
        <v>338</v>
      </c>
      <c r="J13" s="822" t="s">
        <v>338</v>
      </c>
      <c r="K13" s="822" t="s">
        <v>338</v>
      </c>
      <c r="L13" s="822" t="s">
        <v>338</v>
      </c>
      <c r="M13" s="823" t="s">
        <v>338</v>
      </c>
    </row>
    <row r="14" spans="1:13" ht="15.6" x14ac:dyDescent="0.3">
      <c r="A14" s="116"/>
      <c r="B14" s="804" t="s">
        <v>215</v>
      </c>
      <c r="C14" s="794"/>
      <c r="D14" s="794"/>
      <c r="E14" s="824"/>
      <c r="F14" s="825"/>
      <c r="G14" s="825"/>
      <c r="H14" s="825"/>
      <c r="I14" s="825"/>
      <c r="J14" s="825"/>
      <c r="K14" s="825"/>
      <c r="L14" s="825"/>
      <c r="M14" s="826"/>
    </row>
    <row r="15" spans="1:13" ht="15.6" x14ac:dyDescent="0.3">
      <c r="A15" s="116"/>
      <c r="B15" s="804" t="s">
        <v>216</v>
      </c>
      <c r="C15" s="794"/>
      <c r="D15" s="794"/>
      <c r="E15" s="814"/>
      <c r="F15" s="815"/>
      <c r="G15" s="815"/>
      <c r="H15" s="815"/>
      <c r="I15" s="815"/>
      <c r="J15" s="815"/>
      <c r="K15" s="815"/>
      <c r="L15" s="815"/>
      <c r="M15" s="816"/>
    </row>
    <row r="16" spans="1:13" ht="15.6" x14ac:dyDescent="0.3">
      <c r="A16" s="116"/>
      <c r="B16" s="804" t="s">
        <v>218</v>
      </c>
      <c r="C16" s="794"/>
      <c r="D16" s="794"/>
      <c r="E16" s="839" t="s">
        <v>376</v>
      </c>
      <c r="F16" s="818"/>
      <c r="G16" s="819"/>
      <c r="H16" s="821" t="s">
        <v>377</v>
      </c>
      <c r="I16" s="822"/>
      <c r="J16" s="822"/>
      <c r="K16" s="822"/>
      <c r="L16" s="822"/>
      <c r="M16" s="823"/>
    </row>
    <row r="17" spans="1:13" ht="15.6" x14ac:dyDescent="0.3">
      <c r="A17" s="116"/>
      <c r="B17" s="804" t="s">
        <v>221</v>
      </c>
      <c r="C17" s="794"/>
      <c r="D17" s="794"/>
      <c r="E17" s="821" t="s">
        <v>222</v>
      </c>
      <c r="F17" s="822"/>
      <c r="G17" s="822"/>
      <c r="H17" s="822"/>
      <c r="I17" s="822"/>
      <c r="J17" s="822"/>
      <c r="K17" s="822"/>
      <c r="L17" s="822"/>
      <c r="M17" s="823"/>
    </row>
    <row r="18" spans="1:13" ht="15.6" x14ac:dyDescent="0.3">
      <c r="A18" s="116"/>
      <c r="B18" s="820" t="s">
        <v>223</v>
      </c>
      <c r="C18" s="796"/>
      <c r="D18" s="797"/>
      <c r="E18" s="821"/>
      <c r="F18" s="822"/>
      <c r="G18" s="822"/>
      <c r="H18" s="822"/>
      <c r="I18" s="822"/>
      <c r="J18" s="822"/>
      <c r="K18" s="822"/>
      <c r="L18" s="822"/>
      <c r="M18" s="823"/>
    </row>
    <row r="19" spans="1:13" ht="16.2" thickBot="1" x14ac:dyDescent="0.35">
      <c r="A19" s="116"/>
      <c r="B19" s="834" t="s">
        <v>225</v>
      </c>
      <c r="C19" s="835"/>
      <c r="D19" s="836"/>
      <c r="E19" s="860" t="s">
        <v>226</v>
      </c>
      <c r="F19" s="860"/>
      <c r="G19" s="837" t="s">
        <v>227</v>
      </c>
      <c r="H19" s="837"/>
      <c r="I19" s="837" t="s">
        <v>228</v>
      </c>
      <c r="J19" s="837"/>
      <c r="K19" s="837"/>
      <c r="L19" s="837"/>
      <c r="M19" s="838"/>
    </row>
    <row r="20" spans="1:13" ht="15.6" x14ac:dyDescent="0.3">
      <c r="A20" s="116"/>
      <c r="B20" s="827"/>
      <c r="C20" s="827"/>
      <c r="D20" s="827"/>
      <c r="E20" s="827"/>
      <c r="F20" s="827"/>
      <c r="G20" s="827"/>
      <c r="H20" s="827"/>
      <c r="I20" s="827"/>
      <c r="J20" s="827"/>
      <c r="K20" s="827"/>
      <c r="L20" s="827"/>
      <c r="M20" s="827"/>
    </row>
    <row r="21" spans="1:13" ht="15.6" x14ac:dyDescent="0.3">
      <c r="A21" s="116"/>
      <c r="B21" s="828" t="s">
        <v>229</v>
      </c>
      <c r="C21" s="828"/>
      <c r="D21" s="828"/>
      <c r="E21" s="828"/>
      <c r="F21" s="828"/>
      <c r="G21" s="828"/>
      <c r="H21" s="828"/>
      <c r="I21" s="828"/>
      <c r="J21" s="828"/>
      <c r="K21" s="828"/>
      <c r="L21" s="828"/>
      <c r="M21" s="828"/>
    </row>
    <row r="22" spans="1:13" ht="16.2" thickBot="1" x14ac:dyDescent="0.35">
      <c r="A22" s="116"/>
      <c r="B22" s="827"/>
      <c r="C22" s="827"/>
      <c r="D22" s="827"/>
      <c r="E22" s="827"/>
      <c r="F22" s="827"/>
      <c r="G22" s="827"/>
      <c r="H22" s="827"/>
      <c r="I22" s="827"/>
      <c r="J22" s="827"/>
      <c r="K22" s="827"/>
      <c r="L22" s="827"/>
      <c r="M22" s="827"/>
    </row>
    <row r="23" spans="1:13" ht="73.5" customHeight="1" x14ac:dyDescent="0.3">
      <c r="A23" s="116"/>
      <c r="B23" s="829" t="s">
        <v>230</v>
      </c>
      <c r="C23" s="830"/>
      <c r="D23" s="830"/>
      <c r="E23" s="831" t="s">
        <v>456</v>
      </c>
      <c r="F23" s="832"/>
      <c r="G23" s="832"/>
      <c r="H23" s="832"/>
      <c r="I23" s="832"/>
      <c r="J23" s="832"/>
      <c r="K23" s="832"/>
      <c r="L23" s="832"/>
      <c r="M23" s="833"/>
    </row>
    <row r="24" spans="1:13" ht="409.5" customHeight="1" x14ac:dyDescent="0.3">
      <c r="A24" s="116"/>
      <c r="B24" s="820" t="s">
        <v>231</v>
      </c>
      <c r="C24" s="796"/>
      <c r="D24" s="797"/>
      <c r="E24" s="821" t="s">
        <v>457</v>
      </c>
      <c r="F24" s="822"/>
      <c r="G24" s="822"/>
      <c r="H24" s="822"/>
      <c r="I24" s="822"/>
      <c r="J24" s="822"/>
      <c r="K24" s="822"/>
      <c r="L24" s="822"/>
      <c r="M24" s="823"/>
    </row>
    <row r="25" spans="1:13" ht="15.6" x14ac:dyDescent="0.3">
      <c r="A25" s="116"/>
      <c r="B25" s="804" t="s">
        <v>232</v>
      </c>
      <c r="C25" s="794"/>
      <c r="D25" s="794"/>
      <c r="E25" s="824"/>
      <c r="F25" s="825"/>
      <c r="G25" s="825"/>
      <c r="H25" s="825"/>
      <c r="I25" s="825"/>
      <c r="J25" s="825"/>
      <c r="K25" s="825"/>
      <c r="L25" s="825"/>
      <c r="M25" s="826"/>
    </row>
    <row r="26" spans="1:13" ht="15.6" x14ac:dyDescent="0.3">
      <c r="A26" s="116"/>
      <c r="B26" s="804" t="s">
        <v>233</v>
      </c>
      <c r="C26" s="794"/>
      <c r="D26" s="794"/>
      <c r="E26" s="850"/>
      <c r="F26" s="851"/>
      <c r="G26" s="851"/>
      <c r="H26" s="851"/>
      <c r="I26" s="851"/>
      <c r="J26" s="851"/>
      <c r="K26" s="851"/>
      <c r="L26" s="851"/>
      <c r="M26" s="852"/>
    </row>
    <row r="27" spans="1:13" ht="15.6" x14ac:dyDescent="0.3">
      <c r="A27" s="116"/>
      <c r="B27" s="804" t="s">
        <v>234</v>
      </c>
      <c r="C27" s="794"/>
      <c r="D27" s="794"/>
      <c r="E27" s="814"/>
      <c r="F27" s="815"/>
      <c r="G27" s="815"/>
      <c r="H27" s="815"/>
      <c r="I27" s="815"/>
      <c r="J27" s="815"/>
      <c r="K27" s="815"/>
      <c r="L27" s="815"/>
      <c r="M27" s="816"/>
    </row>
    <row r="28" spans="1:13" ht="15.6" x14ac:dyDescent="0.3">
      <c r="A28" s="116"/>
      <c r="B28" s="804" t="s">
        <v>235</v>
      </c>
      <c r="C28" s="794"/>
      <c r="D28" s="794"/>
      <c r="E28" s="814" t="s">
        <v>1277</v>
      </c>
      <c r="F28" s="815"/>
      <c r="G28" s="815"/>
      <c r="H28" s="815"/>
      <c r="I28" s="815"/>
      <c r="J28" s="815"/>
      <c r="K28" s="815"/>
      <c r="L28" s="815"/>
      <c r="M28" s="816"/>
    </row>
    <row r="29" spans="1:13" ht="15.6" x14ac:dyDescent="0.3">
      <c r="A29" s="116"/>
      <c r="B29" s="923" t="s">
        <v>236</v>
      </c>
      <c r="C29" s="822"/>
      <c r="D29" s="924"/>
      <c r="E29" s="118"/>
      <c r="F29" s="794" t="s">
        <v>237</v>
      </c>
      <c r="G29" s="794"/>
      <c r="H29" s="118" t="s">
        <v>238</v>
      </c>
      <c r="I29" s="794" t="s">
        <v>239</v>
      </c>
      <c r="J29" s="794"/>
      <c r="K29" s="794" t="s">
        <v>240</v>
      </c>
      <c r="L29" s="794"/>
      <c r="M29" s="126" t="s">
        <v>374</v>
      </c>
    </row>
    <row r="30" spans="1:13" ht="15.6" x14ac:dyDescent="0.3">
      <c r="A30" s="116"/>
      <c r="B30" s="804" t="s">
        <v>242</v>
      </c>
      <c r="C30" s="794"/>
      <c r="D30" s="794"/>
      <c r="E30" s="805"/>
      <c r="F30" s="805"/>
      <c r="G30" s="805"/>
      <c r="H30" s="805"/>
      <c r="I30" s="805"/>
      <c r="J30" s="805"/>
      <c r="K30" s="805"/>
      <c r="L30" s="805"/>
      <c r="M30" s="806"/>
    </row>
    <row r="31" spans="1:13" ht="15.6" x14ac:dyDescent="0.3">
      <c r="A31" s="116"/>
      <c r="B31" s="804" t="s">
        <v>218</v>
      </c>
      <c r="C31" s="794"/>
      <c r="D31" s="794"/>
      <c r="E31" s="794" t="s">
        <v>244</v>
      </c>
      <c r="F31" s="794"/>
      <c r="G31" s="794"/>
      <c r="H31" s="794"/>
      <c r="I31" s="794"/>
      <c r="J31" s="794" t="s">
        <v>245</v>
      </c>
      <c r="K31" s="794"/>
      <c r="L31" s="794"/>
      <c r="M31" s="807"/>
    </row>
    <row r="32" spans="1:13" ht="15.6" x14ac:dyDescent="0.3">
      <c r="A32" s="116"/>
      <c r="B32" s="804" t="s">
        <v>246</v>
      </c>
      <c r="C32" s="794"/>
      <c r="D32" s="794"/>
      <c r="E32" s="805"/>
      <c r="F32" s="805"/>
      <c r="G32" s="805"/>
      <c r="H32" s="805"/>
      <c r="I32" s="805"/>
      <c r="J32" s="805"/>
      <c r="K32" s="805"/>
      <c r="L32" s="805"/>
      <c r="M32" s="806"/>
    </row>
    <row r="33" spans="1:13" ht="15.6" x14ac:dyDescent="0.3">
      <c r="A33" s="116"/>
      <c r="B33" s="120" t="s">
        <v>248</v>
      </c>
      <c r="C33" s="118"/>
      <c r="D33" s="118"/>
      <c r="E33" s="794"/>
      <c r="F33" s="794"/>
      <c r="G33" s="794"/>
      <c r="H33" s="794"/>
      <c r="I33" s="794"/>
      <c r="J33" s="794"/>
      <c r="K33" s="794"/>
      <c r="L33" s="794"/>
      <c r="M33" s="807"/>
    </row>
    <row r="34" spans="1:13" ht="15.6" x14ac:dyDescent="0.3">
      <c r="A34" s="116"/>
      <c r="B34" s="808"/>
      <c r="C34" s="809"/>
      <c r="D34" s="809"/>
      <c r="E34" s="809"/>
      <c r="F34" s="809"/>
      <c r="G34" s="809"/>
      <c r="H34" s="809"/>
      <c r="I34" s="809"/>
      <c r="J34" s="809"/>
      <c r="K34" s="809"/>
      <c r="L34" s="809"/>
      <c r="M34" s="810"/>
    </row>
    <row r="35" spans="1:13" ht="15.6" x14ac:dyDescent="0.3">
      <c r="A35" s="116"/>
      <c r="B35" s="811" t="s">
        <v>249</v>
      </c>
      <c r="C35" s="812"/>
      <c r="D35" s="812"/>
      <c r="E35" s="812"/>
      <c r="F35" s="812"/>
      <c r="G35" s="812"/>
      <c r="H35" s="812"/>
      <c r="I35" s="812"/>
      <c r="J35" s="812"/>
      <c r="K35" s="812"/>
      <c r="L35" s="812"/>
      <c r="M35" s="813"/>
    </row>
    <row r="36" spans="1:13" ht="16.2" thickBot="1" x14ac:dyDescent="0.35">
      <c r="A36" s="116"/>
      <c r="B36" s="798"/>
      <c r="C36" s="799"/>
      <c r="D36" s="799"/>
      <c r="E36" s="799"/>
      <c r="F36" s="799"/>
      <c r="G36" s="799"/>
      <c r="H36" s="799"/>
      <c r="I36" s="799"/>
      <c r="J36" s="799"/>
      <c r="K36" s="799"/>
      <c r="L36" s="799"/>
      <c r="M36" s="800"/>
    </row>
    <row r="37" spans="1:13" ht="15.6" x14ac:dyDescent="0.3">
      <c r="A37" s="116"/>
      <c r="B37" s="801"/>
      <c r="C37" s="802"/>
      <c r="D37" s="802"/>
      <c r="E37" s="802"/>
      <c r="F37" s="802"/>
      <c r="G37" s="802"/>
      <c r="H37" s="802"/>
      <c r="I37" s="802"/>
      <c r="J37" s="802"/>
      <c r="K37" s="802"/>
      <c r="L37" s="802"/>
      <c r="M37" s="803"/>
    </row>
    <row r="38" spans="1:13" ht="15.6" x14ac:dyDescent="0.3">
      <c r="A38" s="116"/>
      <c r="B38" s="117"/>
      <c r="C38" s="117"/>
      <c r="D38" s="117"/>
      <c r="E38" s="117"/>
      <c r="F38" s="117"/>
      <c r="G38" s="117"/>
      <c r="H38" s="117"/>
      <c r="I38" s="117"/>
      <c r="J38" s="117"/>
      <c r="K38" s="117"/>
      <c r="L38" s="117"/>
      <c r="M38" s="117"/>
    </row>
    <row r="39" spans="1:13" ht="15.6" x14ac:dyDescent="0.3">
      <c r="A39" s="116"/>
      <c r="B39" s="117"/>
      <c r="C39" s="794" t="s">
        <v>250</v>
      </c>
      <c r="D39" s="794"/>
      <c r="E39" s="794"/>
      <c r="F39" s="794"/>
      <c r="G39" s="794"/>
      <c r="H39" s="794"/>
      <c r="I39" s="794"/>
      <c r="J39" s="794"/>
      <c r="K39" s="794"/>
      <c r="L39" s="794"/>
      <c r="M39" s="794"/>
    </row>
    <row r="40" spans="1:13" ht="15.6" x14ac:dyDescent="0.3">
      <c r="A40" s="116"/>
      <c r="B40" s="117"/>
      <c r="C40" s="118" t="s">
        <v>251</v>
      </c>
      <c r="D40" s="795" t="s">
        <v>252</v>
      </c>
      <c r="E40" s="796"/>
      <c r="F40" s="796"/>
      <c r="G40" s="796"/>
      <c r="H40" s="795" t="s">
        <v>253</v>
      </c>
      <c r="I40" s="796"/>
      <c r="J40" s="796"/>
      <c r="K40" s="796"/>
      <c r="L40" s="796"/>
      <c r="M40" s="797"/>
    </row>
    <row r="41" spans="1:13" ht="15.6" x14ac:dyDescent="0.3">
      <c r="A41" s="116"/>
      <c r="B41" s="117"/>
      <c r="C41" s="121">
        <v>42528</v>
      </c>
      <c r="D41" s="794" t="s">
        <v>502</v>
      </c>
      <c r="E41" s="794"/>
      <c r="F41" s="794"/>
      <c r="G41" s="794"/>
      <c r="H41" s="795" t="s">
        <v>501</v>
      </c>
      <c r="I41" s="796"/>
      <c r="J41" s="796"/>
      <c r="K41" s="796"/>
      <c r="L41" s="796"/>
      <c r="M41" s="797"/>
    </row>
    <row r="42" spans="1:13" ht="15.6" x14ac:dyDescent="0.3">
      <c r="A42" s="116"/>
      <c r="B42" s="117"/>
      <c r="C42" s="187">
        <v>42664</v>
      </c>
      <c r="D42" s="814" t="s">
        <v>1648</v>
      </c>
      <c r="E42" s="815"/>
      <c r="F42" s="815"/>
      <c r="G42" s="928"/>
      <c r="H42" s="794" t="s">
        <v>1649</v>
      </c>
      <c r="I42" s="794"/>
      <c r="J42" s="794"/>
      <c r="K42" s="794"/>
      <c r="L42" s="794"/>
      <c r="M42" s="794"/>
    </row>
    <row r="43" spans="1:13" ht="15.6" x14ac:dyDescent="0.3">
      <c r="A43" s="116"/>
      <c r="B43" s="117"/>
      <c r="C43" s="118"/>
      <c r="D43" s="794"/>
      <c r="E43" s="794"/>
      <c r="F43" s="794"/>
      <c r="G43" s="794"/>
      <c r="H43" s="794"/>
      <c r="I43" s="794"/>
      <c r="J43" s="794"/>
      <c r="K43" s="794"/>
      <c r="L43" s="794"/>
      <c r="M43" s="794"/>
    </row>
    <row r="44" spans="1:13" ht="15.6" x14ac:dyDescent="0.3">
      <c r="A44" s="116"/>
      <c r="B44" s="117"/>
      <c r="C44" s="118"/>
      <c r="D44" s="794"/>
      <c r="E44" s="794"/>
      <c r="F44" s="794"/>
      <c r="G44" s="794"/>
      <c r="H44" s="794"/>
      <c r="I44" s="794"/>
      <c r="J44" s="794"/>
      <c r="K44" s="794"/>
      <c r="L44" s="794"/>
      <c r="M44" s="794"/>
    </row>
    <row r="45" spans="1:13" ht="15.6" x14ac:dyDescent="0.3">
      <c r="A45" s="116"/>
      <c r="B45" s="117"/>
      <c r="C45" s="118"/>
      <c r="D45" s="794"/>
      <c r="E45" s="794"/>
      <c r="F45" s="794"/>
      <c r="G45" s="794"/>
      <c r="H45" s="794"/>
      <c r="I45" s="794"/>
      <c r="J45" s="794"/>
      <c r="K45" s="794"/>
      <c r="L45" s="794"/>
      <c r="M45" s="794"/>
    </row>
    <row r="46" spans="1:13" ht="15.6" x14ac:dyDescent="0.3">
      <c r="A46" s="116"/>
      <c r="B46" s="117"/>
      <c r="C46" s="118"/>
      <c r="D46" s="794"/>
      <c r="E46" s="794"/>
      <c r="F46" s="794"/>
      <c r="G46" s="794"/>
      <c r="H46" s="794"/>
      <c r="I46" s="794"/>
      <c r="J46" s="794"/>
      <c r="K46" s="794"/>
      <c r="L46" s="794"/>
      <c r="M46" s="794"/>
    </row>
    <row r="47" spans="1:13" ht="15.6" x14ac:dyDescent="0.3">
      <c r="A47" s="116"/>
      <c r="B47" s="117"/>
      <c r="C47" s="118"/>
      <c r="D47" s="794"/>
      <c r="E47" s="794"/>
      <c r="F47" s="794"/>
      <c r="G47" s="794"/>
      <c r="H47" s="794"/>
      <c r="I47" s="794"/>
      <c r="J47" s="794"/>
      <c r="K47" s="794"/>
      <c r="L47" s="794"/>
      <c r="M47" s="794"/>
    </row>
    <row r="48" spans="1:13" ht="15.6" x14ac:dyDescent="0.3">
      <c r="A48" s="116"/>
      <c r="B48" s="117"/>
      <c r="C48" s="118"/>
      <c r="D48" s="794"/>
      <c r="E48" s="794"/>
      <c r="F48" s="794"/>
      <c r="G48" s="794"/>
      <c r="H48" s="794"/>
      <c r="I48" s="794"/>
      <c r="J48" s="794"/>
      <c r="K48" s="794"/>
      <c r="L48" s="794"/>
      <c r="M48" s="794"/>
    </row>
    <row r="49" spans="1:13" ht="15.6" x14ac:dyDescent="0.3">
      <c r="A49" s="116"/>
      <c r="B49" s="115"/>
      <c r="C49" s="122"/>
      <c r="D49" s="863"/>
      <c r="E49" s="863"/>
      <c r="F49" s="863"/>
      <c r="G49" s="863"/>
      <c r="H49" s="864"/>
      <c r="I49" s="864"/>
      <c r="J49" s="864"/>
      <c r="K49" s="864"/>
      <c r="L49" s="864"/>
      <c r="M49" s="864"/>
    </row>
  </sheetData>
  <sheetProtection algorithmName="SHA-512" hashValue="qafN0qxbn7OVxzCd4L6LaHRrRGNTWFBmlhuOuY67TJu0LrDQ5eykk6IUp3kkWrcj2r7ORNENXAouyTHU5wY06w==" saltValue="VSOLv/Kxjta6xMWsLbCfkw==" spinCount="100000" sheet="1" objects="1" scenarios="1"/>
  <mergeCells count="88">
    <mergeCell ref="D47:G47"/>
    <mergeCell ref="H47:M47"/>
    <mergeCell ref="D48:G48"/>
    <mergeCell ref="H48:M48"/>
    <mergeCell ref="D49:G49"/>
    <mergeCell ref="H49:M49"/>
    <mergeCell ref="D44:G44"/>
    <mergeCell ref="H44:M44"/>
    <mergeCell ref="D45:G45"/>
    <mergeCell ref="H45:M45"/>
    <mergeCell ref="D46:G46"/>
    <mergeCell ref="H46:M46"/>
    <mergeCell ref="D41:G41"/>
    <mergeCell ref="H41:M41"/>
    <mergeCell ref="D42:G42"/>
    <mergeCell ref="H42:M42"/>
    <mergeCell ref="D43:G43"/>
    <mergeCell ref="H43:M43"/>
    <mergeCell ref="D40:G40"/>
    <mergeCell ref="H40:M40"/>
    <mergeCell ref="B31:D31"/>
    <mergeCell ref="E31:I31"/>
    <mergeCell ref="J31:M31"/>
    <mergeCell ref="B32:D32"/>
    <mergeCell ref="E32:M32"/>
    <mergeCell ref="E33:M33"/>
    <mergeCell ref="B34:M34"/>
    <mergeCell ref="B35:M35"/>
    <mergeCell ref="B36:M36"/>
    <mergeCell ref="B37:M37"/>
    <mergeCell ref="C39:M39"/>
    <mergeCell ref="B29:D29"/>
    <mergeCell ref="F29:G29"/>
    <mergeCell ref="I29:J29"/>
    <mergeCell ref="K29:L29"/>
    <mergeCell ref="B30:D30"/>
    <mergeCell ref="E30:M30"/>
    <mergeCell ref="B26:D26"/>
    <mergeCell ref="E26:M26"/>
    <mergeCell ref="B27:D27"/>
    <mergeCell ref="E27:M27"/>
    <mergeCell ref="B28:D28"/>
    <mergeCell ref="E28:M28"/>
    <mergeCell ref="B25:D25"/>
    <mergeCell ref="E25:M25"/>
    <mergeCell ref="B19:D19"/>
    <mergeCell ref="E19:F19"/>
    <mergeCell ref="G19:H19"/>
    <mergeCell ref="I19:M19"/>
    <mergeCell ref="B20:M20"/>
    <mergeCell ref="B21:M21"/>
    <mergeCell ref="B22:M22"/>
    <mergeCell ref="B23:D23"/>
    <mergeCell ref="E23:M23"/>
    <mergeCell ref="B24:D24"/>
    <mergeCell ref="E24:M24"/>
    <mergeCell ref="B18:D18"/>
    <mergeCell ref="E18:M18"/>
    <mergeCell ref="B13:D13"/>
    <mergeCell ref="E13:M13"/>
    <mergeCell ref="B14:D14"/>
    <mergeCell ref="E14:M14"/>
    <mergeCell ref="B15:D15"/>
    <mergeCell ref="E15:M15"/>
    <mergeCell ref="B16:D16"/>
    <mergeCell ref="E16:G16"/>
    <mergeCell ref="H16:M16"/>
    <mergeCell ref="B17:D17"/>
    <mergeCell ref="E17:M17"/>
    <mergeCell ref="B10:D10"/>
    <mergeCell ref="E10:M10"/>
    <mergeCell ref="B11:D11"/>
    <mergeCell ref="E11:M11"/>
    <mergeCell ref="B12:D12"/>
    <mergeCell ref="E12:M12"/>
    <mergeCell ref="B9:D9"/>
    <mergeCell ref="E9:M9"/>
    <mergeCell ref="B2:M2"/>
    <mergeCell ref="B3:M3"/>
    <mergeCell ref="B4:E4"/>
    <mergeCell ref="F4:I4"/>
    <mergeCell ref="J4:M4"/>
    <mergeCell ref="B5:J5"/>
    <mergeCell ref="B6:M6"/>
    <mergeCell ref="B7:J7"/>
    <mergeCell ref="B8:D8"/>
    <mergeCell ref="E8:G8"/>
    <mergeCell ref="H8:M8"/>
  </mergeCells>
  <hyperlinks>
    <hyperlink ref="A1" location="'2.6.2.a.1.b'!A1" display="REGRESAR"/>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pageSetUpPr fitToPage="1"/>
  </sheetPr>
  <dimension ref="A1:BK214"/>
  <sheetViews>
    <sheetView showGridLines="0" zoomScaleNormal="100" workbookViewId="0"/>
  </sheetViews>
  <sheetFormatPr defaultColWidth="62.5546875" defaultRowHeight="13.2" x14ac:dyDescent="0.25"/>
  <cols>
    <col min="1" max="1" width="9.33203125" style="310" customWidth="1"/>
    <col min="2" max="2" width="30.88671875" style="528" customWidth="1"/>
    <col min="3" max="3" width="10.44140625" style="308" customWidth="1"/>
    <col min="4" max="4" width="10.109375" style="308" customWidth="1"/>
    <col min="5" max="5" width="9.88671875" style="308" customWidth="1"/>
    <col min="6" max="6" width="9.6640625" style="308" customWidth="1"/>
    <col min="7" max="7" width="8.6640625" style="308" customWidth="1"/>
    <col min="8" max="8" width="6.33203125" style="308" customWidth="1"/>
    <col min="9" max="9" width="7.6640625" style="308" customWidth="1"/>
    <col min="10" max="10" width="9.88671875" style="308" customWidth="1"/>
    <col min="11" max="12" width="8.88671875" style="308" customWidth="1"/>
    <col min="13" max="13" width="9.88671875" style="308" customWidth="1"/>
    <col min="14" max="14" width="11.44140625" style="309" customWidth="1"/>
    <col min="15" max="17" width="14.44140625" style="308" hidden="1" customWidth="1"/>
    <col min="18" max="18" width="17.6640625" style="309" hidden="1" customWidth="1"/>
    <col min="19" max="19" width="10" style="310" customWidth="1"/>
    <col min="20" max="20" width="11.44140625" style="310" customWidth="1"/>
    <col min="21" max="16384" width="62.5546875" style="310"/>
  </cols>
  <sheetData>
    <row r="1" spans="1:18" ht="14.4" x14ac:dyDescent="0.3">
      <c r="A1" s="106" t="s">
        <v>178</v>
      </c>
      <c r="B1" s="307"/>
      <c r="C1" s="106" t="s">
        <v>413</v>
      </c>
    </row>
    <row r="2" spans="1:18" ht="15.6" x14ac:dyDescent="0.3">
      <c r="A2" s="106"/>
      <c r="B2" s="311" t="s">
        <v>375</v>
      </c>
      <c r="C2" s="307"/>
    </row>
    <row r="3" spans="1:18" ht="15" x14ac:dyDescent="0.25">
      <c r="A3" s="307"/>
      <c r="B3" s="34" t="s">
        <v>336</v>
      </c>
      <c r="C3" s="312"/>
    </row>
    <row r="4" spans="1:18" ht="15" x14ac:dyDescent="0.25">
      <c r="A4" s="307"/>
      <c r="B4" s="34" t="s">
        <v>337</v>
      </c>
      <c r="C4" s="312"/>
    </row>
    <row r="5" spans="1:18" ht="15" x14ac:dyDescent="0.25">
      <c r="A5" s="307"/>
      <c r="B5" s="34" t="s">
        <v>338</v>
      </c>
      <c r="C5" s="312"/>
    </row>
    <row r="6" spans="1:18" ht="15" x14ac:dyDescent="0.25">
      <c r="A6" s="307"/>
      <c r="B6" s="34" t="s">
        <v>1246</v>
      </c>
      <c r="C6" s="312"/>
    </row>
    <row r="7" spans="1:18" ht="15" x14ac:dyDescent="0.25">
      <c r="A7" s="307"/>
      <c r="B7" s="34" t="s">
        <v>1247</v>
      </c>
      <c r="C7" s="312"/>
    </row>
    <row r="8" spans="1:18" ht="15" x14ac:dyDescent="0.25">
      <c r="A8" s="307"/>
      <c r="B8" s="34"/>
      <c r="C8" s="312"/>
    </row>
    <row r="9" spans="1:18" ht="15.6" x14ac:dyDescent="0.3">
      <c r="A9" s="307"/>
      <c r="B9" s="313" t="s">
        <v>1469</v>
      </c>
      <c r="C9" s="312"/>
    </row>
    <row r="10" spans="1:18" ht="15.6" x14ac:dyDescent="0.25">
      <c r="B10" s="368" t="s">
        <v>1162</v>
      </c>
    </row>
    <row r="11" spans="1:18" ht="15.6" x14ac:dyDescent="0.25">
      <c r="B11" s="533" t="s">
        <v>1163</v>
      </c>
    </row>
    <row r="12" spans="1:18" s="314" customFormat="1" x14ac:dyDescent="0.25">
      <c r="B12" s="315"/>
      <c r="C12" s="316"/>
      <c r="D12" s="316"/>
      <c r="E12" s="316"/>
      <c r="F12" s="316"/>
      <c r="G12" s="316"/>
      <c r="H12" s="316"/>
      <c r="I12" s="316"/>
      <c r="J12" s="316"/>
      <c r="K12" s="316"/>
      <c r="L12" s="316"/>
      <c r="M12" s="316"/>
      <c r="O12" s="316"/>
      <c r="P12" s="316"/>
      <c r="Q12" s="316"/>
    </row>
    <row r="13" spans="1:18" s="317" customFormat="1" ht="33" customHeight="1" x14ac:dyDescent="0.3">
      <c r="B13" s="932" t="s">
        <v>557</v>
      </c>
      <c r="C13" s="934" t="s">
        <v>575</v>
      </c>
      <c r="D13" s="934"/>
      <c r="E13" s="934"/>
      <c r="F13" s="934"/>
      <c r="G13" s="934"/>
      <c r="H13" s="527"/>
      <c r="I13" s="935" t="s">
        <v>576</v>
      </c>
      <c r="J13" s="935"/>
      <c r="K13" s="935"/>
      <c r="L13" s="935"/>
      <c r="M13" s="935"/>
      <c r="O13" s="318"/>
      <c r="P13" s="318"/>
      <c r="Q13" s="318"/>
    </row>
    <row r="14" spans="1:18" ht="12.75" customHeight="1" x14ac:dyDescent="0.25">
      <c r="B14" s="933"/>
      <c r="C14" s="319">
        <v>2009</v>
      </c>
      <c r="D14" s="319">
        <v>2010</v>
      </c>
      <c r="E14" s="319">
        <v>2011</v>
      </c>
      <c r="F14" s="319">
        <v>2012</v>
      </c>
      <c r="G14" s="319">
        <v>2013</v>
      </c>
      <c r="H14" s="320"/>
      <c r="I14" s="319">
        <v>2009</v>
      </c>
      <c r="J14" s="319">
        <v>2010</v>
      </c>
      <c r="K14" s="319">
        <v>2011</v>
      </c>
      <c r="L14" s="319">
        <v>2012</v>
      </c>
      <c r="M14" s="319">
        <v>2013</v>
      </c>
      <c r="N14" s="310"/>
      <c r="O14" s="321"/>
      <c r="P14" s="321"/>
      <c r="Q14" s="321"/>
      <c r="R14" s="310"/>
    </row>
    <row r="15" spans="1:18" s="212" customFormat="1" ht="13.5" customHeight="1" x14ac:dyDescent="0.25">
      <c r="B15" s="214" t="s">
        <v>558</v>
      </c>
      <c r="C15" s="322"/>
      <c r="D15" s="322"/>
      <c r="E15" s="322"/>
      <c r="F15" s="322"/>
      <c r="G15" s="322"/>
      <c r="H15" s="322"/>
      <c r="I15" s="322"/>
      <c r="J15" s="322"/>
      <c r="K15" s="322"/>
      <c r="L15" s="322"/>
      <c r="M15" s="322"/>
      <c r="O15" s="323"/>
      <c r="P15" s="323"/>
      <c r="Q15" s="324"/>
      <c r="R15" s="309"/>
    </row>
    <row r="16" spans="1:18" x14ac:dyDescent="0.25">
      <c r="B16" s="325" t="s">
        <v>559</v>
      </c>
      <c r="C16" s="406">
        <v>845871.38313972624</v>
      </c>
      <c r="D16" s="406">
        <v>838440.65936681896</v>
      </c>
      <c r="E16" s="406">
        <v>840569.68480821932</v>
      </c>
      <c r="F16" s="406">
        <v>871302.06678849319</v>
      </c>
      <c r="G16" s="406">
        <v>862370.28509315068</v>
      </c>
      <c r="H16" s="406"/>
      <c r="I16" s="406">
        <v>77221.299680520591</v>
      </c>
      <c r="J16" s="406">
        <v>78118.314928692256</v>
      </c>
      <c r="K16" s="406">
        <v>88213.983386301406</v>
      </c>
      <c r="L16" s="406">
        <v>76385.362169631815</v>
      </c>
      <c r="M16" s="406">
        <v>77860.791967760117</v>
      </c>
      <c r="N16" s="310"/>
      <c r="O16" s="323"/>
      <c r="P16" s="323"/>
      <c r="Q16" s="324" t="e">
        <f>MATCH("ND",C16:M16,0)</f>
        <v>#N/A</v>
      </c>
      <c r="R16" s="309" t="b">
        <f t="shared" ref="R16:R25" si="0">ISERROR(Q16)</f>
        <v>1</v>
      </c>
    </row>
    <row r="17" spans="2:18" x14ac:dyDescent="0.25">
      <c r="B17" s="325" t="s">
        <v>560</v>
      </c>
      <c r="C17" s="406">
        <v>476673.00378082186</v>
      </c>
      <c r="D17" s="406">
        <v>480418.35093150684</v>
      </c>
      <c r="E17" s="406">
        <v>517019.72165753419</v>
      </c>
      <c r="F17" s="406">
        <v>512557.50604876713</v>
      </c>
      <c r="G17" s="406">
        <v>512597.65287671232</v>
      </c>
      <c r="H17" s="406"/>
      <c r="I17" s="406">
        <v>70398.61818746326</v>
      </c>
      <c r="J17" s="406">
        <v>70065.92653376986</v>
      </c>
      <c r="K17" s="406">
        <v>81617.892558904146</v>
      </c>
      <c r="L17" s="406">
        <v>69220.529813467423</v>
      </c>
      <c r="M17" s="406">
        <v>69127.202570499838</v>
      </c>
      <c r="N17" s="310"/>
      <c r="O17" s="323"/>
      <c r="P17" s="323"/>
      <c r="Q17" s="324" t="e">
        <f>MATCH("ND",C17:M17,0)</f>
        <v>#N/A</v>
      </c>
      <c r="R17" s="309" t="b">
        <f t="shared" si="0"/>
        <v>1</v>
      </c>
    </row>
    <row r="18" spans="2:18" x14ac:dyDescent="0.25">
      <c r="B18" s="326" t="s">
        <v>561</v>
      </c>
      <c r="C18" s="406"/>
      <c r="D18" s="406"/>
      <c r="E18" s="406"/>
      <c r="F18" s="406"/>
      <c r="G18" s="406"/>
      <c r="H18" s="406"/>
      <c r="I18" s="406"/>
      <c r="J18" s="406"/>
      <c r="K18" s="406"/>
      <c r="L18" s="406"/>
      <c r="M18" s="406"/>
      <c r="N18" s="310"/>
      <c r="O18" s="323"/>
      <c r="P18" s="323"/>
      <c r="Q18" s="324"/>
    </row>
    <row r="19" spans="2:18" x14ac:dyDescent="0.25">
      <c r="B19" s="325" t="s">
        <v>562</v>
      </c>
      <c r="C19" s="406">
        <v>832112.83313972619</v>
      </c>
      <c r="D19" s="406">
        <v>827321.13958904124</v>
      </c>
      <c r="E19" s="406">
        <v>828693.5548082192</v>
      </c>
      <c r="F19" s="406">
        <v>856792.76678849303</v>
      </c>
      <c r="G19" s="406">
        <v>851583.70509315073</v>
      </c>
      <c r="H19" s="406"/>
      <c r="I19" s="406">
        <v>77221.299680520591</v>
      </c>
      <c r="J19" s="406">
        <v>78118.314928692256</v>
      </c>
      <c r="K19" s="406">
        <v>88213.983386301406</v>
      </c>
      <c r="L19" s="406">
        <v>76385.362169631815</v>
      </c>
      <c r="M19" s="406">
        <v>77860.791967760117</v>
      </c>
      <c r="N19" s="310"/>
      <c r="O19" s="323"/>
      <c r="P19" s="323"/>
      <c r="Q19" s="324" t="e">
        <f t="shared" ref="Q19:Q25" si="1">MATCH("ND",C19:M19,0)</f>
        <v>#N/A</v>
      </c>
      <c r="R19" s="309" t="b">
        <f t="shared" si="0"/>
        <v>1</v>
      </c>
    </row>
    <row r="20" spans="2:18" x14ac:dyDescent="0.25">
      <c r="B20" s="325" t="s">
        <v>563</v>
      </c>
      <c r="C20" s="406">
        <v>428772.53606994305</v>
      </c>
      <c r="D20" s="406">
        <v>428619.38897285546</v>
      </c>
      <c r="E20" s="406">
        <v>415877.86918069504</v>
      </c>
      <c r="F20" s="406">
        <v>429271.67844694626</v>
      </c>
      <c r="G20" s="406">
        <v>413387.84491485503</v>
      </c>
      <c r="H20" s="406"/>
      <c r="I20" s="406">
        <v>45716.566313434821</v>
      </c>
      <c r="J20" s="406">
        <v>46637.529877521934</v>
      </c>
      <c r="K20" s="406">
        <v>47545.593208383165</v>
      </c>
      <c r="L20" s="406">
        <v>48771.324763619123</v>
      </c>
      <c r="M20" s="406">
        <v>47935.704496990562</v>
      </c>
      <c r="N20" s="310"/>
      <c r="O20" s="323"/>
      <c r="P20" s="323"/>
      <c r="Q20" s="324" t="e">
        <f t="shared" si="1"/>
        <v>#N/A</v>
      </c>
      <c r="R20" s="309" t="b">
        <f t="shared" si="0"/>
        <v>1</v>
      </c>
    </row>
    <row r="21" spans="2:18" ht="26.4" x14ac:dyDescent="0.25">
      <c r="B21" s="325" t="s">
        <v>564</v>
      </c>
      <c r="C21" s="406">
        <v>417355.89863013703</v>
      </c>
      <c r="D21" s="406">
        <v>415957.82191780821</v>
      </c>
      <c r="E21" s="406">
        <v>406496.85479452054</v>
      </c>
      <c r="F21" s="406">
        <v>422585.26575342467</v>
      </c>
      <c r="G21" s="406">
        <v>407216.5534246575</v>
      </c>
      <c r="H21" s="406"/>
      <c r="I21" s="406">
        <v>45493.364383561639</v>
      </c>
      <c r="J21" s="406">
        <v>46472.205479452052</v>
      </c>
      <c r="K21" s="406">
        <v>47409.230136986298</v>
      </c>
      <c r="L21" s="406">
        <v>48633.865753424652</v>
      </c>
      <c r="M21" s="406">
        <v>47833.295890410962</v>
      </c>
      <c r="N21" s="310"/>
      <c r="O21" s="323"/>
      <c r="P21" s="323"/>
      <c r="Q21" s="324" t="e">
        <f t="shared" si="1"/>
        <v>#N/A</v>
      </c>
      <c r="R21" s="309" t="b">
        <f t="shared" si="0"/>
        <v>1</v>
      </c>
    </row>
    <row r="22" spans="2:18" ht="26.4" x14ac:dyDescent="0.25">
      <c r="B22" s="325" t="s">
        <v>1171</v>
      </c>
      <c r="C22" s="406">
        <v>334836.99012256676</v>
      </c>
      <c r="D22" s="406">
        <v>334092.95235286653</v>
      </c>
      <c r="E22" s="406">
        <v>323698.86333713843</v>
      </c>
      <c r="F22" s="406">
        <v>335721.60273972602</v>
      </c>
      <c r="G22" s="406">
        <v>321997.55616438354</v>
      </c>
      <c r="H22" s="406"/>
      <c r="I22" s="406">
        <v>35663.263357507385</v>
      </c>
      <c r="J22" s="406">
        <v>35488.643276675677</v>
      </c>
      <c r="K22" s="406">
        <v>35594.216300911714</v>
      </c>
      <c r="L22" s="406">
        <v>36733.478957254774</v>
      </c>
      <c r="M22" s="406">
        <v>37142.686729717127</v>
      </c>
      <c r="N22" s="310"/>
      <c r="O22" s="323"/>
      <c r="P22" s="323"/>
      <c r="Q22" s="324" t="e">
        <f t="shared" si="1"/>
        <v>#N/A</v>
      </c>
      <c r="R22" s="309" t="b">
        <f t="shared" si="0"/>
        <v>1</v>
      </c>
    </row>
    <row r="23" spans="2:18" ht="26.4" x14ac:dyDescent="0.25">
      <c r="B23" s="325" t="s">
        <v>1172</v>
      </c>
      <c r="C23" s="406">
        <v>93935.545947376304</v>
      </c>
      <c r="D23" s="406">
        <v>94526.436619988861</v>
      </c>
      <c r="E23" s="406">
        <v>92179.005843556486</v>
      </c>
      <c r="F23" s="406">
        <v>93550.075707220181</v>
      </c>
      <c r="G23" s="406">
        <v>91390.288750471504</v>
      </c>
      <c r="H23" s="406"/>
      <c r="I23" s="406">
        <v>10053.302955927436</v>
      </c>
      <c r="J23" s="406">
        <v>11148.886600846257</v>
      </c>
      <c r="K23" s="406">
        <v>11951.376907471451</v>
      </c>
      <c r="L23" s="406">
        <v>12037.845806364348</v>
      </c>
      <c r="M23" s="406">
        <v>10793.017767273435</v>
      </c>
      <c r="N23" s="310"/>
      <c r="O23" s="323"/>
      <c r="P23" s="323"/>
      <c r="Q23" s="324" t="e">
        <f t="shared" si="1"/>
        <v>#N/A</v>
      </c>
      <c r="R23" s="309" t="b">
        <f t="shared" si="0"/>
        <v>1</v>
      </c>
    </row>
    <row r="24" spans="2:18" x14ac:dyDescent="0.25">
      <c r="B24" s="325" t="s">
        <v>565</v>
      </c>
      <c r="C24" s="406">
        <v>4629.9808219178085</v>
      </c>
      <c r="D24" s="406">
        <v>5198.6630136986296</v>
      </c>
      <c r="E24" s="406">
        <v>4210.5150684931505</v>
      </c>
      <c r="F24" s="406">
        <v>4239.6246575342466</v>
      </c>
      <c r="G24" s="406">
        <v>4020.5013698630137</v>
      </c>
      <c r="H24" s="406"/>
      <c r="I24" s="406" t="s">
        <v>29</v>
      </c>
      <c r="J24" s="406" t="s">
        <v>29</v>
      </c>
      <c r="K24" s="406" t="s">
        <v>29</v>
      </c>
      <c r="L24" s="406" t="s">
        <v>29</v>
      </c>
      <c r="M24" s="406" t="s">
        <v>29</v>
      </c>
      <c r="N24" s="310"/>
      <c r="O24" s="323"/>
      <c r="P24" s="323"/>
      <c r="Q24" s="324" t="e">
        <f t="shared" si="1"/>
        <v>#N/A</v>
      </c>
      <c r="R24" s="309" t="b">
        <f t="shared" si="0"/>
        <v>1</v>
      </c>
    </row>
    <row r="25" spans="2:18" x14ac:dyDescent="0.25">
      <c r="B25" s="327" t="s">
        <v>566</v>
      </c>
      <c r="C25" s="407">
        <v>403340.29706978309</v>
      </c>
      <c r="D25" s="407">
        <v>398701.75061618566</v>
      </c>
      <c r="E25" s="407">
        <v>412815.68562752416</v>
      </c>
      <c r="F25" s="407">
        <v>427521.08834154694</v>
      </c>
      <c r="G25" s="407">
        <v>438195.86017829564</v>
      </c>
      <c r="H25" s="407"/>
      <c r="I25" s="407">
        <v>31504.73336708577</v>
      </c>
      <c r="J25" s="407">
        <v>31480.785051170322</v>
      </c>
      <c r="K25" s="407">
        <v>40668.390177918242</v>
      </c>
      <c r="L25" s="407">
        <v>27614.037406012692</v>
      </c>
      <c r="M25" s="407">
        <v>29925.087470769555</v>
      </c>
      <c r="N25" s="310"/>
      <c r="O25" s="323"/>
      <c r="P25" s="323"/>
      <c r="Q25" s="324" t="e">
        <f t="shared" si="1"/>
        <v>#N/A</v>
      </c>
      <c r="R25" s="309" t="b">
        <f t="shared" si="0"/>
        <v>1</v>
      </c>
    </row>
    <row r="26" spans="2:18" ht="10.5" customHeight="1" x14ac:dyDescent="0.25">
      <c r="N26" s="310"/>
      <c r="R26" s="310"/>
    </row>
    <row r="27" spans="2:18" x14ac:dyDescent="0.25">
      <c r="B27" s="936" t="s">
        <v>1279</v>
      </c>
      <c r="C27" s="936"/>
      <c r="D27" s="936"/>
      <c r="E27" s="936"/>
      <c r="F27" s="936"/>
      <c r="G27" s="936"/>
      <c r="H27" s="936"/>
      <c r="I27" s="936"/>
      <c r="J27" s="936"/>
      <c r="K27" s="936"/>
      <c r="L27" s="936"/>
      <c r="M27" s="936"/>
    </row>
    <row r="37" spans="1:63" s="309" customFormat="1" x14ac:dyDescent="0.25">
      <c r="A37" s="310"/>
      <c r="B37" s="528"/>
      <c r="C37" s="308"/>
      <c r="D37" s="308"/>
      <c r="E37" s="308"/>
      <c r="F37" s="308"/>
      <c r="G37" s="308"/>
      <c r="H37" s="308"/>
      <c r="I37" s="308"/>
      <c r="J37" s="308"/>
      <c r="K37" s="308"/>
      <c r="L37" s="308"/>
      <c r="M37" s="308"/>
      <c r="O37" s="308"/>
      <c r="P37" s="308"/>
      <c r="Q37" s="308"/>
      <c r="S37" s="310"/>
      <c r="T37" s="310"/>
      <c r="U37" s="310"/>
      <c r="V37" s="310"/>
      <c r="W37" s="310"/>
      <c r="X37" s="310"/>
      <c r="Y37" s="310"/>
      <c r="Z37" s="310"/>
      <c r="AA37" s="310"/>
      <c r="AB37" s="310"/>
      <c r="AC37" s="310"/>
      <c r="AD37" s="310"/>
      <c r="AE37" s="310"/>
      <c r="AF37" s="310"/>
      <c r="AG37" s="310"/>
      <c r="AH37" s="310"/>
      <c r="AI37" s="310"/>
      <c r="AJ37" s="310"/>
      <c r="AK37" s="310"/>
      <c r="AL37" s="310"/>
      <c r="AM37" s="310"/>
      <c r="AN37" s="310"/>
      <c r="AO37" s="310"/>
      <c r="AP37" s="310"/>
      <c r="AQ37" s="310"/>
      <c r="AR37" s="310"/>
      <c r="AS37" s="310"/>
      <c r="AT37" s="310"/>
      <c r="AU37" s="310"/>
      <c r="AV37" s="310"/>
      <c r="AW37" s="310"/>
      <c r="AX37" s="310"/>
      <c r="AY37" s="310"/>
      <c r="AZ37" s="310"/>
      <c r="BA37" s="310"/>
      <c r="BB37" s="310"/>
      <c r="BC37" s="310"/>
      <c r="BD37" s="310"/>
      <c r="BE37" s="310"/>
      <c r="BF37" s="310"/>
      <c r="BG37" s="310"/>
      <c r="BH37" s="310"/>
      <c r="BI37" s="310"/>
      <c r="BJ37" s="310"/>
      <c r="BK37" s="310"/>
    </row>
    <row r="38" spans="1:63" s="309" customFormat="1" x14ac:dyDescent="0.25">
      <c r="A38" s="310"/>
      <c r="B38" s="528"/>
      <c r="C38" s="308"/>
      <c r="D38" s="308"/>
      <c r="E38" s="308"/>
      <c r="F38" s="308"/>
      <c r="G38" s="308"/>
      <c r="H38" s="308"/>
      <c r="I38" s="308"/>
      <c r="J38" s="308"/>
      <c r="K38" s="308"/>
      <c r="L38" s="308"/>
      <c r="M38" s="308"/>
      <c r="O38" s="308"/>
      <c r="P38" s="308"/>
      <c r="Q38" s="308"/>
      <c r="S38" s="310"/>
      <c r="T38" s="310"/>
      <c r="U38" s="310"/>
      <c r="V38" s="310"/>
      <c r="W38" s="310"/>
      <c r="X38" s="310"/>
      <c r="Y38" s="310"/>
      <c r="Z38" s="310"/>
      <c r="AA38" s="310"/>
      <c r="AB38" s="310"/>
      <c r="AC38" s="310"/>
      <c r="AD38" s="310"/>
      <c r="AE38" s="310"/>
      <c r="AF38" s="310"/>
      <c r="AG38" s="310"/>
      <c r="AH38" s="310"/>
      <c r="AI38" s="310"/>
      <c r="AJ38" s="310"/>
      <c r="AK38" s="310"/>
      <c r="AL38" s="310"/>
      <c r="AM38" s="310"/>
      <c r="AN38" s="310"/>
      <c r="AO38" s="310"/>
      <c r="AP38" s="310"/>
      <c r="AQ38" s="310"/>
      <c r="AR38" s="310"/>
      <c r="AS38" s="310"/>
      <c r="AT38" s="310"/>
      <c r="AU38" s="310"/>
      <c r="AV38" s="310"/>
      <c r="AW38" s="310"/>
      <c r="AX38" s="310"/>
      <c r="AY38" s="310"/>
      <c r="AZ38" s="310"/>
      <c r="BA38" s="310"/>
      <c r="BB38" s="310"/>
      <c r="BC38" s="310"/>
      <c r="BD38" s="310"/>
      <c r="BE38" s="310"/>
      <c r="BF38" s="310"/>
      <c r="BG38" s="310"/>
      <c r="BH38" s="310"/>
      <c r="BI38" s="310"/>
      <c r="BJ38" s="310"/>
      <c r="BK38" s="310"/>
    </row>
    <row r="39" spans="1:63" s="309" customFormat="1" x14ac:dyDescent="0.25">
      <c r="A39" s="310"/>
      <c r="B39" s="528"/>
      <c r="C39" s="308"/>
      <c r="D39" s="308"/>
      <c r="E39" s="308"/>
      <c r="F39" s="308"/>
      <c r="G39" s="308"/>
      <c r="H39" s="308"/>
      <c r="I39" s="308"/>
      <c r="J39" s="308"/>
      <c r="K39" s="308"/>
      <c r="L39" s="308"/>
      <c r="M39" s="308"/>
      <c r="O39" s="308"/>
      <c r="P39" s="308"/>
      <c r="Q39" s="308"/>
      <c r="S39" s="310"/>
      <c r="T39" s="310"/>
      <c r="U39" s="310"/>
      <c r="V39" s="310"/>
      <c r="W39" s="310"/>
      <c r="X39" s="310"/>
      <c r="Y39" s="310"/>
      <c r="Z39" s="310"/>
      <c r="AA39" s="310"/>
      <c r="AB39" s="310"/>
      <c r="AC39" s="310"/>
      <c r="AD39" s="310"/>
      <c r="AE39" s="310"/>
      <c r="AF39" s="310"/>
      <c r="AG39" s="310"/>
      <c r="AH39" s="310"/>
      <c r="AI39" s="310"/>
      <c r="AJ39" s="310"/>
      <c r="AK39" s="310"/>
      <c r="AL39" s="310"/>
      <c r="AM39" s="310"/>
      <c r="AN39" s="310"/>
      <c r="AO39" s="310"/>
      <c r="AP39" s="310"/>
      <c r="AQ39" s="310"/>
      <c r="AR39" s="310"/>
      <c r="AS39" s="310"/>
      <c r="AT39" s="310"/>
      <c r="AU39" s="310"/>
      <c r="AV39" s="310"/>
      <c r="AW39" s="310"/>
      <c r="AX39" s="310"/>
      <c r="AY39" s="310"/>
      <c r="AZ39" s="310"/>
      <c r="BA39" s="310"/>
      <c r="BB39" s="310"/>
      <c r="BC39" s="310"/>
      <c r="BD39" s="310"/>
      <c r="BE39" s="310"/>
      <c r="BF39" s="310"/>
      <c r="BG39" s="310"/>
      <c r="BH39" s="310"/>
      <c r="BI39" s="310"/>
      <c r="BJ39" s="310"/>
      <c r="BK39" s="310"/>
    </row>
    <row r="40" spans="1:63" s="309" customFormat="1" x14ac:dyDescent="0.25">
      <c r="A40" s="310"/>
      <c r="B40" s="528"/>
      <c r="C40" s="308"/>
      <c r="D40" s="308"/>
      <c r="E40" s="308"/>
      <c r="F40" s="308"/>
      <c r="G40" s="308"/>
      <c r="H40" s="308"/>
      <c r="I40" s="308"/>
      <c r="J40" s="308"/>
      <c r="K40" s="308"/>
      <c r="L40" s="308"/>
      <c r="M40" s="308"/>
      <c r="O40" s="308"/>
      <c r="P40" s="308"/>
      <c r="Q40" s="308"/>
      <c r="S40" s="310"/>
      <c r="T40" s="310"/>
      <c r="U40" s="310"/>
      <c r="V40" s="310"/>
      <c r="W40" s="310"/>
      <c r="X40" s="310"/>
      <c r="Y40" s="310"/>
      <c r="Z40" s="310"/>
      <c r="AA40" s="310"/>
      <c r="AB40" s="310"/>
      <c r="AC40" s="310"/>
      <c r="AD40" s="310"/>
      <c r="AE40" s="310"/>
      <c r="AF40" s="310"/>
      <c r="AG40" s="310"/>
      <c r="AH40" s="310"/>
      <c r="AI40" s="310"/>
      <c r="AJ40" s="310"/>
      <c r="AK40" s="310"/>
      <c r="AL40" s="310"/>
      <c r="AM40" s="310"/>
      <c r="AN40" s="310"/>
      <c r="AO40" s="310"/>
      <c r="AP40" s="310"/>
      <c r="AQ40" s="310"/>
      <c r="AR40" s="310"/>
      <c r="AS40" s="310"/>
      <c r="AT40" s="310"/>
      <c r="AU40" s="310"/>
      <c r="AV40" s="310"/>
      <c r="AW40" s="310"/>
      <c r="AX40" s="310"/>
      <c r="AY40" s="310"/>
      <c r="AZ40" s="310"/>
      <c r="BA40" s="310"/>
      <c r="BB40" s="310"/>
      <c r="BC40" s="310"/>
      <c r="BD40" s="310"/>
      <c r="BE40" s="310"/>
      <c r="BF40" s="310"/>
      <c r="BG40" s="310"/>
      <c r="BH40" s="310"/>
      <c r="BI40" s="310"/>
      <c r="BJ40" s="310"/>
      <c r="BK40" s="310"/>
    </row>
    <row r="41" spans="1:63" s="309" customFormat="1" x14ac:dyDescent="0.25">
      <c r="A41" s="310"/>
      <c r="B41" s="528"/>
      <c r="C41" s="308"/>
      <c r="D41" s="308"/>
      <c r="E41" s="308"/>
      <c r="F41" s="308"/>
      <c r="G41" s="308"/>
      <c r="H41" s="308"/>
      <c r="I41" s="308"/>
      <c r="J41" s="308"/>
      <c r="K41" s="308"/>
      <c r="L41" s="308"/>
      <c r="M41" s="308"/>
      <c r="O41" s="308"/>
      <c r="P41" s="308"/>
      <c r="Q41" s="308"/>
      <c r="S41" s="310"/>
      <c r="T41" s="310"/>
      <c r="U41" s="310"/>
      <c r="V41" s="310"/>
      <c r="W41" s="310"/>
      <c r="X41" s="310"/>
      <c r="Y41" s="310"/>
      <c r="Z41" s="310"/>
      <c r="AA41" s="310"/>
      <c r="AB41" s="310"/>
      <c r="AC41" s="310"/>
      <c r="AD41" s="310"/>
      <c r="AE41" s="310"/>
      <c r="AF41" s="310"/>
      <c r="AG41" s="310"/>
      <c r="AH41" s="310"/>
      <c r="AI41" s="310"/>
      <c r="AJ41" s="310"/>
      <c r="AK41" s="310"/>
      <c r="AL41" s="310"/>
      <c r="AM41" s="310"/>
      <c r="AN41" s="310"/>
      <c r="AO41" s="310"/>
      <c r="AP41" s="310"/>
      <c r="AQ41" s="310"/>
      <c r="AR41" s="310"/>
      <c r="AS41" s="310"/>
      <c r="AT41" s="310"/>
      <c r="AU41" s="310"/>
      <c r="AV41" s="310"/>
      <c r="AW41" s="310"/>
      <c r="AX41" s="310"/>
      <c r="AY41" s="310"/>
      <c r="AZ41" s="310"/>
      <c r="BA41" s="310"/>
      <c r="BB41" s="310"/>
      <c r="BC41" s="310"/>
      <c r="BD41" s="310"/>
      <c r="BE41" s="310"/>
      <c r="BF41" s="310"/>
      <c r="BG41" s="310"/>
      <c r="BH41" s="310"/>
      <c r="BI41" s="310"/>
      <c r="BJ41" s="310"/>
      <c r="BK41" s="310"/>
    </row>
    <row r="42" spans="1:63" s="309" customFormat="1" x14ac:dyDescent="0.25">
      <c r="A42" s="310"/>
      <c r="B42" s="528"/>
      <c r="C42" s="308"/>
      <c r="D42" s="308"/>
      <c r="E42" s="308"/>
      <c r="F42" s="308"/>
      <c r="G42" s="308"/>
      <c r="H42" s="308"/>
      <c r="I42" s="308"/>
      <c r="J42" s="308"/>
      <c r="K42" s="308"/>
      <c r="L42" s="308"/>
      <c r="M42" s="308"/>
      <c r="O42" s="308"/>
      <c r="P42" s="308"/>
      <c r="Q42" s="308"/>
      <c r="S42" s="310"/>
      <c r="T42" s="310"/>
      <c r="U42" s="310"/>
      <c r="V42" s="310"/>
      <c r="W42" s="310"/>
      <c r="X42" s="310"/>
      <c r="Y42" s="310"/>
      <c r="Z42" s="310"/>
      <c r="AA42" s="310"/>
      <c r="AB42" s="310"/>
      <c r="AC42" s="310"/>
      <c r="AD42" s="310"/>
      <c r="AE42" s="310"/>
      <c r="AF42" s="310"/>
      <c r="AG42" s="310"/>
      <c r="AH42" s="310"/>
      <c r="AI42" s="310"/>
      <c r="AJ42" s="310"/>
      <c r="AK42" s="310"/>
      <c r="AL42" s="310"/>
      <c r="AM42" s="310"/>
      <c r="AN42" s="310"/>
      <c r="AO42" s="310"/>
      <c r="AP42" s="310"/>
      <c r="AQ42" s="310"/>
      <c r="AR42" s="310"/>
      <c r="AS42" s="310"/>
      <c r="AT42" s="310"/>
      <c r="AU42" s="310"/>
      <c r="AV42" s="310"/>
      <c r="AW42" s="310"/>
      <c r="AX42" s="310"/>
      <c r="AY42" s="310"/>
      <c r="AZ42" s="310"/>
      <c r="BA42" s="310"/>
      <c r="BB42" s="310"/>
      <c r="BC42" s="310"/>
      <c r="BD42" s="310"/>
      <c r="BE42" s="310"/>
      <c r="BF42" s="310"/>
      <c r="BG42" s="310"/>
      <c r="BH42" s="310"/>
      <c r="BI42" s="310"/>
      <c r="BJ42" s="310"/>
      <c r="BK42" s="310"/>
    </row>
    <row r="43" spans="1:63" s="309" customFormat="1" x14ac:dyDescent="0.25">
      <c r="A43" s="310"/>
      <c r="B43" s="528"/>
      <c r="C43" s="308"/>
      <c r="D43" s="308"/>
      <c r="E43" s="308"/>
      <c r="F43" s="308"/>
      <c r="G43" s="308"/>
      <c r="H43" s="308"/>
      <c r="I43" s="308"/>
      <c r="J43" s="308"/>
      <c r="K43" s="308"/>
      <c r="L43" s="308"/>
      <c r="M43" s="308"/>
      <c r="O43" s="308"/>
      <c r="P43" s="308"/>
      <c r="Q43" s="308"/>
      <c r="S43" s="310"/>
      <c r="T43" s="310"/>
      <c r="U43" s="310"/>
      <c r="V43" s="310"/>
      <c r="W43" s="310"/>
      <c r="X43" s="310"/>
      <c r="Y43" s="310"/>
      <c r="Z43" s="310"/>
      <c r="AA43" s="310"/>
      <c r="AB43" s="310"/>
      <c r="AC43" s="310"/>
      <c r="AD43" s="310"/>
      <c r="AE43" s="310"/>
      <c r="AF43" s="310"/>
      <c r="AG43" s="310"/>
      <c r="AH43" s="310"/>
      <c r="AI43" s="310"/>
      <c r="AJ43" s="310"/>
      <c r="AK43" s="310"/>
      <c r="AL43" s="310"/>
      <c r="AM43" s="310"/>
      <c r="AN43" s="310"/>
      <c r="AO43" s="310"/>
      <c r="AP43" s="310"/>
      <c r="AQ43" s="310"/>
      <c r="AR43" s="310"/>
      <c r="AS43" s="310"/>
      <c r="AT43" s="310"/>
      <c r="AU43" s="310"/>
      <c r="AV43" s="310"/>
      <c r="AW43" s="310"/>
      <c r="AX43" s="310"/>
      <c r="AY43" s="310"/>
      <c r="AZ43" s="310"/>
      <c r="BA43" s="310"/>
      <c r="BB43" s="310"/>
      <c r="BC43" s="310"/>
      <c r="BD43" s="310"/>
      <c r="BE43" s="310"/>
      <c r="BF43" s="310"/>
      <c r="BG43" s="310"/>
      <c r="BH43" s="310"/>
      <c r="BI43" s="310"/>
      <c r="BJ43" s="310"/>
      <c r="BK43" s="310"/>
    </row>
    <row r="44" spans="1:63" s="309" customFormat="1" x14ac:dyDescent="0.25">
      <c r="A44" s="310"/>
      <c r="B44" s="528"/>
      <c r="C44" s="308"/>
      <c r="D44" s="308"/>
      <c r="E44" s="308"/>
      <c r="F44" s="308"/>
      <c r="G44" s="308"/>
      <c r="H44" s="308"/>
      <c r="I44" s="308"/>
      <c r="J44" s="308"/>
      <c r="K44" s="308"/>
      <c r="L44" s="308"/>
      <c r="M44" s="308"/>
      <c r="O44" s="308"/>
      <c r="P44" s="308"/>
      <c r="Q44" s="308"/>
      <c r="S44" s="310"/>
      <c r="T44" s="310"/>
      <c r="U44" s="310"/>
      <c r="V44" s="310"/>
      <c r="W44" s="310"/>
      <c r="X44" s="310"/>
      <c r="Y44" s="310"/>
      <c r="Z44" s="310"/>
      <c r="AA44" s="310"/>
      <c r="AB44" s="310"/>
      <c r="AC44" s="310"/>
      <c r="AD44" s="310"/>
      <c r="AE44" s="310"/>
      <c r="AF44" s="310"/>
      <c r="AG44" s="310"/>
      <c r="AH44" s="310"/>
      <c r="AI44" s="310"/>
      <c r="AJ44" s="310"/>
      <c r="AK44" s="310"/>
      <c r="AL44" s="310"/>
      <c r="AM44" s="310"/>
      <c r="AN44" s="310"/>
      <c r="AO44" s="310"/>
      <c r="AP44" s="310"/>
      <c r="AQ44" s="310"/>
      <c r="AR44" s="310"/>
      <c r="AS44" s="310"/>
      <c r="AT44" s="310"/>
      <c r="AU44" s="310"/>
      <c r="AV44" s="310"/>
      <c r="AW44" s="310"/>
      <c r="AX44" s="310"/>
      <c r="AY44" s="310"/>
      <c r="AZ44" s="310"/>
      <c r="BA44" s="310"/>
      <c r="BB44" s="310"/>
      <c r="BC44" s="310"/>
      <c r="BD44" s="310"/>
      <c r="BE44" s="310"/>
      <c r="BF44" s="310"/>
      <c r="BG44" s="310"/>
      <c r="BH44" s="310"/>
      <c r="BI44" s="310"/>
      <c r="BJ44" s="310"/>
      <c r="BK44" s="310"/>
    </row>
    <row r="45" spans="1:63" s="309" customFormat="1" x14ac:dyDescent="0.25">
      <c r="A45" s="310"/>
      <c r="B45" s="528"/>
      <c r="C45" s="308"/>
      <c r="D45" s="308"/>
      <c r="E45" s="308"/>
      <c r="F45" s="308"/>
      <c r="G45" s="308"/>
      <c r="H45" s="308"/>
      <c r="I45" s="308"/>
      <c r="J45" s="308"/>
      <c r="K45" s="308"/>
      <c r="L45" s="308"/>
      <c r="M45" s="308"/>
      <c r="O45" s="308"/>
      <c r="P45" s="308"/>
      <c r="Q45" s="308"/>
      <c r="S45" s="310"/>
      <c r="T45" s="310"/>
      <c r="U45" s="310"/>
      <c r="V45" s="310"/>
      <c r="W45" s="310"/>
      <c r="X45" s="310"/>
      <c r="Y45" s="310"/>
      <c r="Z45" s="310"/>
      <c r="AA45" s="310"/>
      <c r="AB45" s="310"/>
      <c r="AC45" s="310"/>
      <c r="AD45" s="310"/>
      <c r="AE45" s="310"/>
      <c r="AF45" s="310"/>
      <c r="AG45" s="310"/>
      <c r="AH45" s="310"/>
      <c r="AI45" s="310"/>
      <c r="AJ45" s="310"/>
      <c r="AK45" s="310"/>
      <c r="AL45" s="310"/>
      <c r="AM45" s="310"/>
      <c r="AN45" s="310"/>
      <c r="AO45" s="310"/>
      <c r="AP45" s="310"/>
      <c r="AQ45" s="310"/>
      <c r="AR45" s="310"/>
      <c r="AS45" s="310"/>
      <c r="AT45" s="310"/>
      <c r="AU45" s="310"/>
      <c r="AV45" s="310"/>
      <c r="AW45" s="310"/>
      <c r="AX45" s="310"/>
      <c r="AY45" s="310"/>
      <c r="AZ45" s="310"/>
      <c r="BA45" s="310"/>
      <c r="BB45" s="310"/>
      <c r="BC45" s="310"/>
      <c r="BD45" s="310"/>
      <c r="BE45" s="310"/>
      <c r="BF45" s="310"/>
      <c r="BG45" s="310"/>
      <c r="BH45" s="310"/>
      <c r="BI45" s="310"/>
      <c r="BJ45" s="310"/>
      <c r="BK45" s="310"/>
    </row>
    <row r="46" spans="1:63" s="309" customFormat="1" x14ac:dyDescent="0.25">
      <c r="A46" s="310"/>
      <c r="B46" s="528"/>
      <c r="C46" s="308"/>
      <c r="D46" s="308"/>
      <c r="E46" s="308"/>
      <c r="F46" s="308"/>
      <c r="G46" s="308"/>
      <c r="H46" s="308"/>
      <c r="I46" s="308"/>
      <c r="J46" s="308"/>
      <c r="K46" s="308"/>
      <c r="L46" s="308"/>
      <c r="M46" s="308"/>
      <c r="O46" s="308"/>
      <c r="P46" s="308"/>
      <c r="Q46" s="308"/>
      <c r="S46" s="310"/>
      <c r="T46" s="310"/>
      <c r="U46" s="310"/>
      <c r="V46" s="310"/>
      <c r="W46" s="310"/>
      <c r="X46" s="310"/>
      <c r="Y46" s="310"/>
      <c r="Z46" s="310"/>
      <c r="AA46" s="310"/>
      <c r="AB46" s="310"/>
      <c r="AC46" s="310"/>
      <c r="AD46" s="310"/>
      <c r="AE46" s="310"/>
      <c r="AF46" s="310"/>
      <c r="AG46" s="310"/>
      <c r="AH46" s="310"/>
      <c r="AI46" s="310"/>
      <c r="AJ46" s="310"/>
      <c r="AK46" s="310"/>
      <c r="AL46" s="310"/>
      <c r="AM46" s="310"/>
      <c r="AN46" s="310"/>
      <c r="AO46" s="310"/>
      <c r="AP46" s="310"/>
      <c r="AQ46" s="310"/>
      <c r="AR46" s="310"/>
      <c r="AS46" s="310"/>
      <c r="AT46" s="310"/>
      <c r="AU46" s="310"/>
      <c r="AV46" s="310"/>
      <c r="AW46" s="310"/>
      <c r="AX46" s="310"/>
      <c r="AY46" s="310"/>
      <c r="AZ46" s="310"/>
      <c r="BA46" s="310"/>
      <c r="BB46" s="310"/>
      <c r="BC46" s="310"/>
      <c r="BD46" s="310"/>
      <c r="BE46" s="310"/>
      <c r="BF46" s="310"/>
      <c r="BG46" s="310"/>
      <c r="BH46" s="310"/>
      <c r="BI46" s="310"/>
      <c r="BJ46" s="310"/>
      <c r="BK46" s="310"/>
    </row>
    <row r="47" spans="1:63" s="309" customFormat="1" x14ac:dyDescent="0.25">
      <c r="A47" s="310"/>
      <c r="B47" s="528"/>
      <c r="C47" s="308"/>
      <c r="D47" s="308"/>
      <c r="E47" s="308"/>
      <c r="F47" s="308"/>
      <c r="G47" s="308"/>
      <c r="H47" s="308"/>
      <c r="I47" s="308"/>
      <c r="J47" s="308"/>
      <c r="K47" s="308"/>
      <c r="L47" s="308"/>
      <c r="M47" s="308"/>
      <c r="O47" s="308"/>
      <c r="P47" s="308"/>
      <c r="Q47" s="308"/>
      <c r="S47" s="310"/>
      <c r="T47" s="310"/>
      <c r="U47" s="310"/>
      <c r="V47" s="310"/>
      <c r="W47" s="310"/>
      <c r="X47" s="310"/>
      <c r="Y47" s="310"/>
      <c r="Z47" s="310"/>
      <c r="AA47" s="310"/>
      <c r="AB47" s="310"/>
      <c r="AC47" s="310"/>
      <c r="AD47" s="310"/>
      <c r="AE47" s="310"/>
      <c r="AF47" s="310"/>
      <c r="AG47" s="310"/>
      <c r="AH47" s="310"/>
      <c r="AI47" s="310"/>
      <c r="AJ47" s="310"/>
      <c r="AK47" s="310"/>
      <c r="AL47" s="310"/>
      <c r="AM47" s="310"/>
      <c r="AN47" s="310"/>
      <c r="AO47" s="310"/>
      <c r="AP47" s="310"/>
      <c r="AQ47" s="310"/>
      <c r="AR47" s="310"/>
      <c r="AS47" s="310"/>
      <c r="AT47" s="310"/>
      <c r="AU47" s="310"/>
      <c r="AV47" s="310"/>
      <c r="AW47" s="310"/>
      <c r="AX47" s="310"/>
      <c r="AY47" s="310"/>
      <c r="AZ47" s="310"/>
      <c r="BA47" s="310"/>
      <c r="BB47" s="310"/>
      <c r="BC47" s="310"/>
      <c r="BD47" s="310"/>
      <c r="BE47" s="310"/>
      <c r="BF47" s="310"/>
      <c r="BG47" s="310"/>
      <c r="BH47" s="310"/>
      <c r="BI47" s="310"/>
      <c r="BJ47" s="310"/>
      <c r="BK47" s="310"/>
    </row>
    <row r="48" spans="1:63" s="309" customFormat="1" x14ac:dyDescent="0.25">
      <c r="A48" s="310"/>
      <c r="B48" s="528"/>
      <c r="C48" s="308"/>
      <c r="D48" s="308"/>
      <c r="E48" s="308"/>
      <c r="F48" s="308"/>
      <c r="G48" s="308"/>
      <c r="H48" s="308"/>
      <c r="I48" s="308"/>
      <c r="J48" s="308"/>
      <c r="K48" s="308"/>
      <c r="L48" s="308"/>
      <c r="M48" s="308"/>
      <c r="O48" s="308"/>
      <c r="P48" s="308"/>
      <c r="Q48" s="308"/>
      <c r="S48" s="310"/>
      <c r="T48" s="310"/>
      <c r="U48" s="310"/>
      <c r="V48" s="310"/>
      <c r="W48" s="310"/>
      <c r="X48" s="310"/>
      <c r="Y48" s="310"/>
      <c r="Z48" s="310"/>
      <c r="AA48" s="310"/>
      <c r="AB48" s="310"/>
      <c r="AC48" s="310"/>
      <c r="AD48" s="310"/>
      <c r="AE48" s="310"/>
      <c r="AF48" s="310"/>
      <c r="AG48" s="310"/>
      <c r="AH48" s="310"/>
      <c r="AI48" s="310"/>
      <c r="AJ48" s="310"/>
      <c r="AK48" s="310"/>
      <c r="AL48" s="310"/>
      <c r="AM48" s="310"/>
      <c r="AN48" s="310"/>
      <c r="AO48" s="310"/>
      <c r="AP48" s="310"/>
      <c r="AQ48" s="310"/>
      <c r="AR48" s="310"/>
      <c r="AS48" s="310"/>
      <c r="AT48" s="310"/>
      <c r="AU48" s="310"/>
      <c r="AV48" s="310"/>
      <c r="AW48" s="310"/>
      <c r="AX48" s="310"/>
      <c r="AY48" s="310"/>
      <c r="AZ48" s="310"/>
      <c r="BA48" s="310"/>
      <c r="BB48" s="310"/>
      <c r="BC48" s="310"/>
      <c r="BD48" s="310"/>
      <c r="BE48" s="310"/>
      <c r="BF48" s="310"/>
      <c r="BG48" s="310"/>
      <c r="BH48" s="310"/>
      <c r="BI48" s="310"/>
      <c r="BJ48" s="310"/>
      <c r="BK48" s="310"/>
    </row>
    <row r="49" spans="1:63" s="309" customFormat="1" x14ac:dyDescent="0.25">
      <c r="A49" s="310"/>
      <c r="B49" s="528"/>
      <c r="C49" s="308"/>
      <c r="D49" s="308"/>
      <c r="E49" s="308"/>
      <c r="F49" s="308"/>
      <c r="G49" s="308"/>
      <c r="H49" s="308"/>
      <c r="I49" s="308"/>
      <c r="J49" s="308"/>
      <c r="K49" s="308"/>
      <c r="L49" s="308"/>
      <c r="M49" s="308"/>
      <c r="O49" s="308"/>
      <c r="P49" s="308"/>
      <c r="Q49" s="308"/>
      <c r="S49" s="310"/>
      <c r="T49" s="310"/>
      <c r="U49" s="310"/>
      <c r="V49" s="310"/>
      <c r="W49" s="310"/>
      <c r="X49" s="310"/>
      <c r="Y49" s="310"/>
      <c r="Z49" s="310"/>
      <c r="AA49" s="310"/>
      <c r="AB49" s="310"/>
      <c r="AC49" s="310"/>
      <c r="AD49" s="310"/>
      <c r="AE49" s="310"/>
      <c r="AF49" s="310"/>
      <c r="AG49" s="310"/>
      <c r="AH49" s="310"/>
      <c r="AI49" s="310"/>
      <c r="AJ49" s="310"/>
      <c r="AK49" s="310"/>
      <c r="AL49" s="310"/>
      <c r="AM49" s="310"/>
      <c r="AN49" s="310"/>
      <c r="AO49" s="310"/>
      <c r="AP49" s="310"/>
      <c r="AQ49" s="310"/>
      <c r="AR49" s="310"/>
      <c r="AS49" s="310"/>
      <c r="AT49" s="310"/>
      <c r="AU49" s="310"/>
      <c r="AV49" s="310"/>
      <c r="AW49" s="310"/>
      <c r="AX49" s="310"/>
      <c r="AY49" s="310"/>
      <c r="AZ49" s="310"/>
      <c r="BA49" s="310"/>
      <c r="BB49" s="310"/>
      <c r="BC49" s="310"/>
      <c r="BD49" s="310"/>
      <c r="BE49" s="310"/>
      <c r="BF49" s="310"/>
      <c r="BG49" s="310"/>
      <c r="BH49" s="310"/>
      <c r="BI49" s="310"/>
      <c r="BJ49" s="310"/>
      <c r="BK49" s="310"/>
    </row>
    <row r="50" spans="1:63" s="309" customFormat="1" x14ac:dyDescent="0.25">
      <c r="A50" s="310"/>
      <c r="B50" s="528"/>
      <c r="C50" s="308"/>
      <c r="D50" s="308"/>
      <c r="E50" s="308"/>
      <c r="F50" s="308"/>
      <c r="G50" s="308"/>
      <c r="H50" s="308"/>
      <c r="I50" s="308"/>
      <c r="J50" s="308"/>
      <c r="K50" s="308"/>
      <c r="L50" s="308"/>
      <c r="M50" s="308"/>
      <c r="O50" s="308"/>
      <c r="P50" s="308"/>
      <c r="Q50" s="308"/>
      <c r="S50" s="310"/>
      <c r="T50" s="310"/>
      <c r="U50" s="310"/>
      <c r="V50" s="310"/>
      <c r="W50" s="310"/>
      <c r="X50" s="310"/>
      <c r="Y50" s="310"/>
      <c r="Z50" s="310"/>
      <c r="AA50" s="310"/>
      <c r="AB50" s="310"/>
      <c r="AC50" s="310"/>
      <c r="AD50" s="310"/>
      <c r="AE50" s="310"/>
      <c r="AF50" s="310"/>
      <c r="AG50" s="310"/>
      <c r="AH50" s="310"/>
      <c r="AI50" s="310"/>
      <c r="AJ50" s="310"/>
      <c r="AK50" s="310"/>
      <c r="AL50" s="310"/>
      <c r="AM50" s="310"/>
      <c r="AN50" s="310"/>
      <c r="AO50" s="310"/>
      <c r="AP50" s="310"/>
      <c r="AQ50" s="310"/>
      <c r="AR50" s="310"/>
      <c r="AS50" s="310"/>
      <c r="AT50" s="310"/>
      <c r="AU50" s="310"/>
      <c r="AV50" s="310"/>
      <c r="AW50" s="310"/>
      <c r="AX50" s="310"/>
      <c r="AY50" s="310"/>
      <c r="AZ50" s="310"/>
      <c r="BA50" s="310"/>
      <c r="BB50" s="310"/>
      <c r="BC50" s="310"/>
      <c r="BD50" s="310"/>
      <c r="BE50" s="310"/>
      <c r="BF50" s="310"/>
      <c r="BG50" s="310"/>
      <c r="BH50" s="310"/>
      <c r="BI50" s="310"/>
      <c r="BJ50" s="310"/>
      <c r="BK50" s="310"/>
    </row>
    <row r="51" spans="1:63" s="309" customFormat="1" x14ac:dyDescent="0.25">
      <c r="A51" s="310"/>
      <c r="B51" s="528"/>
      <c r="C51" s="308"/>
      <c r="D51" s="308"/>
      <c r="E51" s="308"/>
      <c r="F51" s="308"/>
      <c r="G51" s="308"/>
      <c r="H51" s="308"/>
      <c r="I51" s="308"/>
      <c r="J51" s="308"/>
      <c r="K51" s="308"/>
      <c r="L51" s="308"/>
      <c r="M51" s="308"/>
      <c r="O51" s="308"/>
      <c r="P51" s="308"/>
      <c r="Q51" s="308"/>
      <c r="S51" s="310"/>
      <c r="T51" s="310"/>
      <c r="U51" s="310"/>
      <c r="V51" s="310"/>
      <c r="W51" s="310"/>
      <c r="X51" s="310"/>
      <c r="Y51" s="310"/>
      <c r="Z51" s="310"/>
      <c r="AA51" s="310"/>
      <c r="AB51" s="310"/>
      <c r="AC51" s="310"/>
      <c r="AD51" s="310"/>
      <c r="AE51" s="310"/>
      <c r="AF51" s="310"/>
      <c r="AG51" s="310"/>
      <c r="AH51" s="310"/>
      <c r="AI51" s="310"/>
      <c r="AJ51" s="310"/>
      <c r="AK51" s="310"/>
      <c r="AL51" s="310"/>
      <c r="AM51" s="310"/>
      <c r="AN51" s="310"/>
      <c r="AO51" s="310"/>
      <c r="AP51" s="310"/>
      <c r="AQ51" s="310"/>
      <c r="AR51" s="310"/>
      <c r="AS51" s="310"/>
      <c r="AT51" s="310"/>
      <c r="AU51" s="310"/>
      <c r="AV51" s="310"/>
      <c r="AW51" s="310"/>
      <c r="AX51" s="310"/>
      <c r="AY51" s="310"/>
      <c r="AZ51" s="310"/>
      <c r="BA51" s="310"/>
      <c r="BB51" s="310"/>
      <c r="BC51" s="310"/>
      <c r="BD51" s="310"/>
      <c r="BE51" s="310"/>
      <c r="BF51" s="310"/>
      <c r="BG51" s="310"/>
      <c r="BH51" s="310"/>
      <c r="BI51" s="310"/>
      <c r="BJ51" s="310"/>
      <c r="BK51" s="310"/>
    </row>
    <row r="52" spans="1:63" s="309" customFormat="1" x14ac:dyDescent="0.25">
      <c r="A52" s="310"/>
      <c r="B52" s="528"/>
      <c r="C52" s="308"/>
      <c r="D52" s="308"/>
      <c r="E52" s="308"/>
      <c r="F52" s="308"/>
      <c r="G52" s="308"/>
      <c r="H52" s="308"/>
      <c r="I52" s="308"/>
      <c r="J52" s="308"/>
      <c r="K52" s="308"/>
      <c r="L52" s="308"/>
      <c r="M52" s="308"/>
      <c r="O52" s="308"/>
      <c r="P52" s="308"/>
      <c r="Q52" s="308"/>
      <c r="S52" s="310"/>
      <c r="T52" s="310"/>
      <c r="U52" s="310"/>
      <c r="V52" s="310"/>
      <c r="W52" s="310"/>
      <c r="X52" s="310"/>
      <c r="Y52" s="310"/>
      <c r="Z52" s="310"/>
      <c r="AA52" s="310"/>
      <c r="AB52" s="310"/>
      <c r="AC52" s="310"/>
      <c r="AD52" s="310"/>
      <c r="AE52" s="310"/>
      <c r="AF52" s="310"/>
      <c r="AG52" s="310"/>
      <c r="AH52" s="310"/>
      <c r="AI52" s="310"/>
      <c r="AJ52" s="310"/>
      <c r="AK52" s="310"/>
      <c r="AL52" s="310"/>
      <c r="AM52" s="310"/>
      <c r="AN52" s="310"/>
      <c r="AO52" s="310"/>
      <c r="AP52" s="310"/>
      <c r="AQ52" s="310"/>
      <c r="AR52" s="310"/>
      <c r="AS52" s="310"/>
      <c r="AT52" s="310"/>
      <c r="AU52" s="310"/>
      <c r="AV52" s="310"/>
      <c r="AW52" s="310"/>
      <c r="AX52" s="310"/>
      <c r="AY52" s="310"/>
      <c r="AZ52" s="310"/>
      <c r="BA52" s="310"/>
      <c r="BB52" s="310"/>
      <c r="BC52" s="310"/>
      <c r="BD52" s="310"/>
      <c r="BE52" s="310"/>
      <c r="BF52" s="310"/>
      <c r="BG52" s="310"/>
      <c r="BH52" s="310"/>
      <c r="BI52" s="310"/>
      <c r="BJ52" s="310"/>
      <c r="BK52" s="310"/>
    </row>
    <row r="53" spans="1:63" s="309" customFormat="1" x14ac:dyDescent="0.25">
      <c r="A53" s="310"/>
      <c r="B53" s="528"/>
      <c r="C53" s="308"/>
      <c r="D53" s="308"/>
      <c r="E53" s="308"/>
      <c r="F53" s="308"/>
      <c r="G53" s="308"/>
      <c r="H53" s="308"/>
      <c r="I53" s="308"/>
      <c r="J53" s="308"/>
      <c r="K53" s="308"/>
      <c r="L53" s="308"/>
      <c r="M53" s="308"/>
      <c r="O53" s="308"/>
      <c r="P53" s="308"/>
      <c r="Q53" s="308"/>
      <c r="S53" s="310"/>
      <c r="T53" s="310"/>
      <c r="U53" s="310"/>
      <c r="V53" s="310"/>
      <c r="W53" s="310"/>
      <c r="X53" s="310"/>
      <c r="Y53" s="310"/>
      <c r="Z53" s="310"/>
      <c r="AA53" s="310"/>
      <c r="AB53" s="310"/>
      <c r="AC53" s="310"/>
      <c r="AD53" s="310"/>
      <c r="AE53" s="310"/>
      <c r="AF53" s="310"/>
      <c r="AG53" s="310"/>
      <c r="AH53" s="310"/>
      <c r="AI53" s="310"/>
      <c r="AJ53" s="310"/>
      <c r="AK53" s="310"/>
      <c r="AL53" s="310"/>
      <c r="AM53" s="310"/>
      <c r="AN53" s="310"/>
      <c r="AO53" s="310"/>
      <c r="AP53" s="310"/>
      <c r="AQ53" s="310"/>
      <c r="AR53" s="310"/>
      <c r="AS53" s="310"/>
      <c r="AT53" s="310"/>
      <c r="AU53" s="310"/>
      <c r="AV53" s="310"/>
      <c r="AW53" s="310"/>
      <c r="AX53" s="310"/>
      <c r="AY53" s="310"/>
      <c r="AZ53" s="310"/>
      <c r="BA53" s="310"/>
      <c r="BB53" s="310"/>
      <c r="BC53" s="310"/>
      <c r="BD53" s="310"/>
      <c r="BE53" s="310"/>
      <c r="BF53" s="310"/>
      <c r="BG53" s="310"/>
      <c r="BH53" s="310"/>
      <c r="BI53" s="310"/>
      <c r="BJ53" s="310"/>
      <c r="BK53" s="310"/>
    </row>
    <row r="54" spans="1:63" s="309" customFormat="1" x14ac:dyDescent="0.25">
      <c r="A54" s="310"/>
      <c r="B54" s="528"/>
      <c r="C54" s="308"/>
      <c r="D54" s="308"/>
      <c r="E54" s="308"/>
      <c r="F54" s="308"/>
      <c r="G54" s="308"/>
      <c r="H54" s="308"/>
      <c r="I54" s="308"/>
      <c r="J54" s="308"/>
      <c r="K54" s="308"/>
      <c r="L54" s="308"/>
      <c r="M54" s="308"/>
      <c r="O54" s="308"/>
      <c r="P54" s="308"/>
      <c r="Q54" s="308"/>
      <c r="S54" s="310"/>
      <c r="T54" s="310"/>
      <c r="U54" s="310"/>
      <c r="V54" s="310"/>
      <c r="W54" s="310"/>
      <c r="X54" s="310"/>
      <c r="Y54" s="310"/>
      <c r="Z54" s="310"/>
      <c r="AA54" s="310"/>
      <c r="AB54" s="310"/>
      <c r="AC54" s="310"/>
      <c r="AD54" s="310"/>
      <c r="AE54" s="310"/>
      <c r="AF54" s="310"/>
      <c r="AG54" s="310"/>
      <c r="AH54" s="310"/>
      <c r="AI54" s="310"/>
      <c r="AJ54" s="310"/>
      <c r="AK54" s="310"/>
      <c r="AL54" s="310"/>
      <c r="AM54" s="310"/>
      <c r="AN54" s="310"/>
      <c r="AO54" s="310"/>
      <c r="AP54" s="310"/>
      <c r="AQ54" s="310"/>
      <c r="AR54" s="310"/>
      <c r="AS54" s="310"/>
      <c r="AT54" s="310"/>
      <c r="AU54" s="310"/>
      <c r="AV54" s="310"/>
      <c r="AW54" s="310"/>
      <c r="AX54" s="310"/>
      <c r="AY54" s="310"/>
      <c r="AZ54" s="310"/>
      <c r="BA54" s="310"/>
      <c r="BB54" s="310"/>
      <c r="BC54" s="310"/>
      <c r="BD54" s="310"/>
      <c r="BE54" s="310"/>
      <c r="BF54" s="310"/>
      <c r="BG54" s="310"/>
      <c r="BH54" s="310"/>
      <c r="BI54" s="310"/>
      <c r="BJ54" s="310"/>
      <c r="BK54" s="310"/>
    </row>
    <row r="55" spans="1:63" s="309" customFormat="1" x14ac:dyDescent="0.25">
      <c r="A55" s="310"/>
      <c r="B55" s="528"/>
      <c r="C55" s="308"/>
      <c r="D55" s="308"/>
      <c r="E55" s="308"/>
      <c r="F55" s="308"/>
      <c r="G55" s="308"/>
      <c r="H55" s="308"/>
      <c r="I55" s="308"/>
      <c r="J55" s="308"/>
      <c r="K55" s="308"/>
      <c r="L55" s="308"/>
      <c r="M55" s="308"/>
      <c r="O55" s="308"/>
      <c r="P55" s="308"/>
      <c r="Q55" s="308"/>
      <c r="S55" s="310"/>
      <c r="T55" s="310"/>
      <c r="U55" s="310"/>
      <c r="V55" s="310"/>
      <c r="W55" s="310"/>
      <c r="X55" s="310"/>
      <c r="Y55" s="310"/>
      <c r="Z55" s="310"/>
      <c r="AA55" s="310"/>
      <c r="AB55" s="310"/>
      <c r="AC55" s="310"/>
      <c r="AD55" s="310"/>
      <c r="AE55" s="310"/>
      <c r="AF55" s="310"/>
      <c r="AG55" s="310"/>
      <c r="AH55" s="310"/>
      <c r="AI55" s="310"/>
      <c r="AJ55" s="310"/>
      <c r="AK55" s="310"/>
      <c r="AL55" s="310"/>
      <c r="AM55" s="310"/>
      <c r="AN55" s="310"/>
      <c r="AO55" s="310"/>
      <c r="AP55" s="310"/>
      <c r="AQ55" s="310"/>
      <c r="AR55" s="310"/>
      <c r="AS55" s="310"/>
      <c r="AT55" s="310"/>
      <c r="AU55" s="310"/>
      <c r="AV55" s="310"/>
      <c r="AW55" s="310"/>
      <c r="AX55" s="310"/>
      <c r="AY55" s="310"/>
      <c r="AZ55" s="310"/>
      <c r="BA55" s="310"/>
      <c r="BB55" s="310"/>
      <c r="BC55" s="310"/>
      <c r="BD55" s="310"/>
      <c r="BE55" s="310"/>
      <c r="BF55" s="310"/>
      <c r="BG55" s="310"/>
      <c r="BH55" s="310"/>
      <c r="BI55" s="310"/>
      <c r="BJ55" s="310"/>
      <c r="BK55" s="310"/>
    </row>
    <row r="56" spans="1:63" s="309" customFormat="1" x14ac:dyDescent="0.25">
      <c r="A56" s="310"/>
      <c r="B56" s="528"/>
      <c r="C56" s="308"/>
      <c r="D56" s="308"/>
      <c r="E56" s="308"/>
      <c r="F56" s="308"/>
      <c r="G56" s="308"/>
      <c r="H56" s="308"/>
      <c r="I56" s="308"/>
      <c r="J56" s="308"/>
      <c r="K56" s="308"/>
      <c r="L56" s="308"/>
      <c r="M56" s="308"/>
      <c r="O56" s="308"/>
      <c r="P56" s="308"/>
      <c r="Q56" s="308"/>
      <c r="S56" s="310"/>
      <c r="T56" s="310"/>
      <c r="U56" s="310"/>
      <c r="V56" s="310"/>
      <c r="W56" s="310"/>
      <c r="X56" s="310"/>
      <c r="Y56" s="310"/>
      <c r="Z56" s="310"/>
      <c r="AA56" s="310"/>
      <c r="AB56" s="310"/>
      <c r="AC56" s="310"/>
      <c r="AD56" s="310"/>
      <c r="AE56" s="310"/>
      <c r="AF56" s="310"/>
      <c r="AG56" s="310"/>
      <c r="AH56" s="310"/>
      <c r="AI56" s="310"/>
      <c r="AJ56" s="310"/>
      <c r="AK56" s="310"/>
      <c r="AL56" s="310"/>
      <c r="AM56" s="310"/>
      <c r="AN56" s="310"/>
      <c r="AO56" s="310"/>
      <c r="AP56" s="310"/>
      <c r="AQ56" s="310"/>
      <c r="AR56" s="310"/>
      <c r="AS56" s="310"/>
      <c r="AT56" s="310"/>
      <c r="AU56" s="310"/>
      <c r="AV56" s="310"/>
      <c r="AW56" s="310"/>
      <c r="AX56" s="310"/>
      <c r="AY56" s="310"/>
      <c r="AZ56" s="310"/>
      <c r="BA56" s="310"/>
      <c r="BB56" s="310"/>
      <c r="BC56" s="310"/>
      <c r="BD56" s="310"/>
      <c r="BE56" s="310"/>
      <c r="BF56" s="310"/>
      <c r="BG56" s="310"/>
      <c r="BH56" s="310"/>
      <c r="BI56" s="310"/>
      <c r="BJ56" s="310"/>
      <c r="BK56" s="310"/>
    </row>
    <row r="57" spans="1:63" s="309" customFormat="1" x14ac:dyDescent="0.25">
      <c r="A57" s="310"/>
      <c r="B57" s="528"/>
      <c r="C57" s="308"/>
      <c r="D57" s="308"/>
      <c r="E57" s="308"/>
      <c r="F57" s="308"/>
      <c r="G57" s="308"/>
      <c r="H57" s="308"/>
      <c r="I57" s="308"/>
      <c r="J57" s="308"/>
      <c r="K57" s="308"/>
      <c r="L57" s="308"/>
      <c r="M57" s="308"/>
      <c r="O57" s="308"/>
      <c r="P57" s="308"/>
      <c r="Q57" s="308"/>
      <c r="S57" s="310"/>
      <c r="T57" s="310"/>
      <c r="U57" s="310"/>
      <c r="V57" s="310"/>
      <c r="W57" s="310"/>
      <c r="X57" s="310"/>
      <c r="Y57" s="310"/>
      <c r="Z57" s="310"/>
      <c r="AA57" s="310"/>
      <c r="AB57" s="310"/>
      <c r="AC57" s="310"/>
      <c r="AD57" s="310"/>
      <c r="AE57" s="310"/>
      <c r="AF57" s="310"/>
      <c r="AG57" s="310"/>
      <c r="AH57" s="310"/>
      <c r="AI57" s="310"/>
      <c r="AJ57" s="310"/>
      <c r="AK57" s="310"/>
      <c r="AL57" s="310"/>
      <c r="AM57" s="310"/>
      <c r="AN57" s="310"/>
      <c r="AO57" s="310"/>
      <c r="AP57" s="310"/>
      <c r="AQ57" s="310"/>
      <c r="AR57" s="310"/>
      <c r="AS57" s="310"/>
      <c r="AT57" s="310"/>
      <c r="AU57" s="310"/>
      <c r="AV57" s="310"/>
      <c r="AW57" s="310"/>
      <c r="AX57" s="310"/>
      <c r="AY57" s="310"/>
      <c r="AZ57" s="310"/>
      <c r="BA57" s="310"/>
      <c r="BB57" s="310"/>
      <c r="BC57" s="310"/>
      <c r="BD57" s="310"/>
      <c r="BE57" s="310"/>
      <c r="BF57" s="310"/>
      <c r="BG57" s="310"/>
      <c r="BH57" s="310"/>
      <c r="BI57" s="310"/>
      <c r="BJ57" s="310"/>
      <c r="BK57" s="310"/>
    </row>
    <row r="58" spans="1:63" s="309" customFormat="1" x14ac:dyDescent="0.25">
      <c r="A58" s="310"/>
      <c r="B58" s="528"/>
      <c r="C58" s="308"/>
      <c r="D58" s="308"/>
      <c r="E58" s="308"/>
      <c r="F58" s="308"/>
      <c r="G58" s="308"/>
      <c r="H58" s="308"/>
      <c r="I58" s="308"/>
      <c r="J58" s="308"/>
      <c r="K58" s="308"/>
      <c r="L58" s="308"/>
      <c r="M58" s="308"/>
      <c r="O58" s="308"/>
      <c r="P58" s="308"/>
      <c r="Q58" s="308"/>
      <c r="S58" s="310"/>
      <c r="T58" s="310"/>
      <c r="U58" s="310"/>
      <c r="V58" s="310"/>
      <c r="W58" s="310"/>
      <c r="X58" s="310"/>
      <c r="Y58" s="310"/>
      <c r="Z58" s="310"/>
      <c r="AA58" s="310"/>
      <c r="AB58" s="310"/>
      <c r="AC58" s="310"/>
      <c r="AD58" s="310"/>
      <c r="AE58" s="310"/>
      <c r="AF58" s="310"/>
      <c r="AG58" s="310"/>
      <c r="AH58" s="310"/>
      <c r="AI58" s="310"/>
      <c r="AJ58" s="310"/>
      <c r="AK58" s="310"/>
      <c r="AL58" s="310"/>
      <c r="AM58" s="310"/>
      <c r="AN58" s="310"/>
      <c r="AO58" s="310"/>
      <c r="AP58" s="310"/>
      <c r="AQ58" s="310"/>
      <c r="AR58" s="310"/>
      <c r="AS58" s="310"/>
      <c r="AT58" s="310"/>
      <c r="AU58" s="310"/>
      <c r="AV58" s="310"/>
      <c r="AW58" s="310"/>
      <c r="AX58" s="310"/>
      <c r="AY58" s="310"/>
      <c r="AZ58" s="310"/>
      <c r="BA58" s="310"/>
      <c r="BB58" s="310"/>
      <c r="BC58" s="310"/>
      <c r="BD58" s="310"/>
      <c r="BE58" s="310"/>
      <c r="BF58" s="310"/>
      <c r="BG58" s="310"/>
      <c r="BH58" s="310"/>
      <c r="BI58" s="310"/>
      <c r="BJ58" s="310"/>
      <c r="BK58" s="310"/>
    </row>
    <row r="59" spans="1:63" s="309" customFormat="1" x14ac:dyDescent="0.25">
      <c r="A59" s="310"/>
      <c r="B59" s="528"/>
      <c r="C59" s="308"/>
      <c r="D59" s="308"/>
      <c r="E59" s="308"/>
      <c r="F59" s="308"/>
      <c r="G59" s="308"/>
      <c r="H59" s="308"/>
      <c r="I59" s="308"/>
      <c r="J59" s="308"/>
      <c r="K59" s="308"/>
      <c r="L59" s="308"/>
      <c r="M59" s="308"/>
      <c r="O59" s="308"/>
      <c r="P59" s="308"/>
      <c r="Q59" s="308"/>
      <c r="S59" s="310"/>
      <c r="T59" s="310"/>
      <c r="U59" s="310"/>
      <c r="V59" s="310"/>
      <c r="W59" s="310"/>
      <c r="X59" s="310"/>
      <c r="Y59" s="310"/>
      <c r="Z59" s="310"/>
      <c r="AA59" s="310"/>
      <c r="AB59" s="310"/>
      <c r="AC59" s="310"/>
      <c r="AD59" s="310"/>
      <c r="AE59" s="310"/>
      <c r="AF59" s="310"/>
      <c r="AG59" s="310"/>
      <c r="AH59" s="310"/>
      <c r="AI59" s="310"/>
      <c r="AJ59" s="310"/>
      <c r="AK59" s="310"/>
      <c r="AL59" s="310"/>
      <c r="AM59" s="310"/>
      <c r="AN59" s="310"/>
      <c r="AO59" s="310"/>
      <c r="AP59" s="310"/>
      <c r="AQ59" s="310"/>
      <c r="AR59" s="310"/>
      <c r="AS59" s="310"/>
      <c r="AT59" s="310"/>
      <c r="AU59" s="310"/>
      <c r="AV59" s="310"/>
      <c r="AW59" s="310"/>
      <c r="AX59" s="310"/>
      <c r="AY59" s="310"/>
      <c r="AZ59" s="310"/>
      <c r="BA59" s="310"/>
      <c r="BB59" s="310"/>
      <c r="BC59" s="310"/>
      <c r="BD59" s="310"/>
      <c r="BE59" s="310"/>
      <c r="BF59" s="310"/>
      <c r="BG59" s="310"/>
      <c r="BH59" s="310"/>
      <c r="BI59" s="310"/>
      <c r="BJ59" s="310"/>
      <c r="BK59" s="310"/>
    </row>
    <row r="60" spans="1:63" s="309" customFormat="1" x14ac:dyDescent="0.25">
      <c r="A60" s="310"/>
      <c r="B60" s="528"/>
      <c r="C60" s="308"/>
      <c r="D60" s="308"/>
      <c r="E60" s="308"/>
      <c r="F60" s="308"/>
      <c r="G60" s="308"/>
      <c r="H60" s="308"/>
      <c r="I60" s="308"/>
      <c r="J60" s="308"/>
      <c r="K60" s="308"/>
      <c r="L60" s="308"/>
      <c r="M60" s="308"/>
      <c r="O60" s="308"/>
      <c r="P60" s="308"/>
      <c r="Q60" s="308"/>
      <c r="S60" s="310"/>
      <c r="T60" s="310"/>
      <c r="U60" s="310"/>
      <c r="V60" s="310"/>
      <c r="W60" s="310"/>
      <c r="X60" s="310"/>
      <c r="Y60" s="310"/>
      <c r="Z60" s="310"/>
      <c r="AA60" s="310"/>
      <c r="AB60" s="310"/>
      <c r="AC60" s="310"/>
      <c r="AD60" s="310"/>
      <c r="AE60" s="310"/>
      <c r="AF60" s="310"/>
      <c r="AG60" s="310"/>
      <c r="AH60" s="310"/>
      <c r="AI60" s="310"/>
      <c r="AJ60" s="310"/>
      <c r="AK60" s="310"/>
      <c r="AL60" s="310"/>
      <c r="AM60" s="310"/>
      <c r="AN60" s="310"/>
      <c r="AO60" s="310"/>
      <c r="AP60" s="310"/>
      <c r="AQ60" s="310"/>
      <c r="AR60" s="310"/>
      <c r="AS60" s="310"/>
      <c r="AT60" s="310"/>
      <c r="AU60" s="310"/>
      <c r="AV60" s="310"/>
      <c r="AW60" s="310"/>
      <c r="AX60" s="310"/>
      <c r="AY60" s="310"/>
      <c r="AZ60" s="310"/>
      <c r="BA60" s="310"/>
      <c r="BB60" s="310"/>
      <c r="BC60" s="310"/>
      <c r="BD60" s="310"/>
      <c r="BE60" s="310"/>
      <c r="BF60" s="310"/>
      <c r="BG60" s="310"/>
      <c r="BH60" s="310"/>
      <c r="BI60" s="310"/>
      <c r="BJ60" s="310"/>
      <c r="BK60" s="310"/>
    </row>
    <row r="61" spans="1:63" s="309" customFormat="1" x14ac:dyDescent="0.25">
      <c r="A61" s="310"/>
      <c r="B61" s="528"/>
      <c r="C61" s="308"/>
      <c r="D61" s="308"/>
      <c r="E61" s="308"/>
      <c r="F61" s="308"/>
      <c r="G61" s="308"/>
      <c r="H61" s="308"/>
      <c r="I61" s="308"/>
      <c r="J61" s="308"/>
      <c r="K61" s="308"/>
      <c r="L61" s="308"/>
      <c r="M61" s="308"/>
      <c r="O61" s="308"/>
      <c r="P61" s="308"/>
      <c r="Q61" s="308"/>
      <c r="S61" s="310"/>
      <c r="T61" s="310"/>
      <c r="U61" s="310"/>
      <c r="V61" s="310"/>
      <c r="W61" s="310"/>
      <c r="X61" s="310"/>
      <c r="Y61" s="310"/>
      <c r="Z61" s="310"/>
      <c r="AA61" s="310"/>
      <c r="AB61" s="310"/>
      <c r="AC61" s="310"/>
      <c r="AD61" s="310"/>
      <c r="AE61" s="310"/>
      <c r="AF61" s="310"/>
      <c r="AG61" s="310"/>
      <c r="AH61" s="310"/>
      <c r="AI61" s="310"/>
      <c r="AJ61" s="310"/>
      <c r="AK61" s="310"/>
      <c r="AL61" s="310"/>
      <c r="AM61" s="310"/>
      <c r="AN61" s="310"/>
      <c r="AO61" s="310"/>
      <c r="AP61" s="310"/>
      <c r="AQ61" s="310"/>
      <c r="AR61" s="310"/>
      <c r="AS61" s="310"/>
      <c r="AT61" s="310"/>
      <c r="AU61" s="310"/>
      <c r="AV61" s="310"/>
      <c r="AW61" s="310"/>
      <c r="AX61" s="310"/>
      <c r="AY61" s="310"/>
      <c r="AZ61" s="310"/>
      <c r="BA61" s="310"/>
      <c r="BB61" s="310"/>
      <c r="BC61" s="310"/>
      <c r="BD61" s="310"/>
      <c r="BE61" s="310"/>
      <c r="BF61" s="310"/>
      <c r="BG61" s="310"/>
      <c r="BH61" s="310"/>
      <c r="BI61" s="310"/>
      <c r="BJ61" s="310"/>
      <c r="BK61" s="310"/>
    </row>
    <row r="62" spans="1:63" s="309" customFormat="1" x14ac:dyDescent="0.25">
      <c r="A62" s="310"/>
      <c r="B62" s="528"/>
      <c r="C62" s="308"/>
      <c r="D62" s="308"/>
      <c r="E62" s="308"/>
      <c r="F62" s="308"/>
      <c r="G62" s="308"/>
      <c r="H62" s="308"/>
      <c r="I62" s="308"/>
      <c r="J62" s="308"/>
      <c r="K62" s="308"/>
      <c r="L62" s="308"/>
      <c r="M62" s="308"/>
      <c r="O62" s="308"/>
      <c r="P62" s="308"/>
      <c r="Q62" s="308"/>
      <c r="S62" s="310"/>
      <c r="T62" s="310"/>
      <c r="U62" s="310"/>
      <c r="V62" s="310"/>
      <c r="W62" s="310"/>
      <c r="X62" s="310"/>
      <c r="Y62" s="310"/>
      <c r="Z62" s="310"/>
      <c r="AA62" s="310"/>
      <c r="AB62" s="310"/>
      <c r="AC62" s="310"/>
      <c r="AD62" s="310"/>
      <c r="AE62" s="310"/>
      <c r="AF62" s="310"/>
      <c r="AG62" s="310"/>
      <c r="AH62" s="310"/>
      <c r="AI62" s="310"/>
      <c r="AJ62" s="310"/>
      <c r="AK62" s="310"/>
      <c r="AL62" s="310"/>
      <c r="AM62" s="310"/>
      <c r="AN62" s="310"/>
      <c r="AO62" s="310"/>
      <c r="AP62" s="310"/>
      <c r="AQ62" s="310"/>
      <c r="AR62" s="310"/>
      <c r="AS62" s="310"/>
      <c r="AT62" s="310"/>
      <c r="AU62" s="310"/>
      <c r="AV62" s="310"/>
      <c r="AW62" s="310"/>
      <c r="AX62" s="310"/>
      <c r="AY62" s="310"/>
      <c r="AZ62" s="310"/>
      <c r="BA62" s="310"/>
      <c r="BB62" s="310"/>
      <c r="BC62" s="310"/>
      <c r="BD62" s="310"/>
      <c r="BE62" s="310"/>
      <c r="BF62" s="310"/>
      <c r="BG62" s="310"/>
      <c r="BH62" s="310"/>
      <c r="BI62" s="310"/>
      <c r="BJ62" s="310"/>
      <c r="BK62" s="310"/>
    </row>
    <row r="63" spans="1:63" s="309" customFormat="1" x14ac:dyDescent="0.25">
      <c r="A63" s="310"/>
      <c r="B63" s="528"/>
      <c r="C63" s="308"/>
      <c r="D63" s="308"/>
      <c r="E63" s="308"/>
      <c r="F63" s="308"/>
      <c r="G63" s="308"/>
      <c r="H63" s="308"/>
      <c r="I63" s="308"/>
      <c r="J63" s="308"/>
      <c r="K63" s="308"/>
      <c r="L63" s="308"/>
      <c r="M63" s="308"/>
      <c r="O63" s="308"/>
      <c r="P63" s="308"/>
      <c r="Q63" s="308"/>
      <c r="S63" s="310"/>
      <c r="T63" s="310"/>
      <c r="U63" s="310"/>
      <c r="V63" s="310"/>
      <c r="W63" s="310"/>
      <c r="X63" s="310"/>
      <c r="Y63" s="310"/>
      <c r="Z63" s="310"/>
      <c r="AA63" s="310"/>
      <c r="AB63" s="310"/>
      <c r="AC63" s="310"/>
      <c r="AD63" s="310"/>
      <c r="AE63" s="310"/>
      <c r="AF63" s="310"/>
      <c r="AG63" s="310"/>
      <c r="AH63" s="310"/>
      <c r="AI63" s="310"/>
      <c r="AJ63" s="310"/>
      <c r="AK63" s="310"/>
      <c r="AL63" s="310"/>
      <c r="AM63" s="310"/>
      <c r="AN63" s="310"/>
      <c r="AO63" s="310"/>
      <c r="AP63" s="310"/>
      <c r="AQ63" s="310"/>
      <c r="AR63" s="310"/>
      <c r="AS63" s="310"/>
      <c r="AT63" s="310"/>
      <c r="AU63" s="310"/>
      <c r="AV63" s="310"/>
      <c r="AW63" s="310"/>
      <c r="AX63" s="310"/>
      <c r="AY63" s="310"/>
      <c r="AZ63" s="310"/>
      <c r="BA63" s="310"/>
      <c r="BB63" s="310"/>
      <c r="BC63" s="310"/>
      <c r="BD63" s="310"/>
      <c r="BE63" s="310"/>
      <c r="BF63" s="310"/>
      <c r="BG63" s="310"/>
      <c r="BH63" s="310"/>
      <c r="BI63" s="310"/>
      <c r="BJ63" s="310"/>
      <c r="BK63" s="310"/>
    </row>
    <row r="64" spans="1:63" s="309" customFormat="1" x14ac:dyDescent="0.25">
      <c r="A64" s="310"/>
      <c r="B64" s="528"/>
      <c r="C64" s="308"/>
      <c r="D64" s="308"/>
      <c r="E64" s="308"/>
      <c r="F64" s="308"/>
      <c r="G64" s="308"/>
      <c r="H64" s="308"/>
      <c r="I64" s="308"/>
      <c r="J64" s="308"/>
      <c r="K64" s="308"/>
      <c r="L64" s="308"/>
      <c r="M64" s="308"/>
      <c r="O64" s="308"/>
      <c r="P64" s="308"/>
      <c r="Q64" s="308"/>
      <c r="S64" s="310"/>
      <c r="T64" s="310"/>
      <c r="U64" s="310"/>
      <c r="V64" s="310"/>
      <c r="W64" s="310"/>
      <c r="X64" s="310"/>
      <c r="Y64" s="310"/>
      <c r="Z64" s="310"/>
      <c r="AA64" s="310"/>
      <c r="AB64" s="310"/>
      <c r="AC64" s="310"/>
      <c r="AD64" s="310"/>
      <c r="AE64" s="310"/>
      <c r="AF64" s="310"/>
      <c r="AG64" s="310"/>
      <c r="AH64" s="310"/>
      <c r="AI64" s="310"/>
      <c r="AJ64" s="310"/>
      <c r="AK64" s="310"/>
      <c r="AL64" s="310"/>
      <c r="AM64" s="310"/>
      <c r="AN64" s="310"/>
      <c r="AO64" s="310"/>
      <c r="AP64" s="310"/>
      <c r="AQ64" s="310"/>
      <c r="AR64" s="310"/>
      <c r="AS64" s="310"/>
      <c r="AT64" s="310"/>
      <c r="AU64" s="310"/>
      <c r="AV64" s="310"/>
      <c r="AW64" s="310"/>
      <c r="AX64" s="310"/>
      <c r="AY64" s="310"/>
      <c r="AZ64" s="310"/>
      <c r="BA64" s="310"/>
      <c r="BB64" s="310"/>
      <c r="BC64" s="310"/>
      <c r="BD64" s="310"/>
      <c r="BE64" s="310"/>
      <c r="BF64" s="310"/>
      <c r="BG64" s="310"/>
      <c r="BH64" s="310"/>
      <c r="BI64" s="310"/>
      <c r="BJ64" s="310"/>
      <c r="BK64" s="310"/>
    </row>
    <row r="65" spans="1:63" s="309" customFormat="1" x14ac:dyDescent="0.25">
      <c r="A65" s="310"/>
      <c r="B65" s="528"/>
      <c r="C65" s="308"/>
      <c r="D65" s="308"/>
      <c r="E65" s="308"/>
      <c r="F65" s="308"/>
      <c r="G65" s="308"/>
      <c r="H65" s="308"/>
      <c r="I65" s="308"/>
      <c r="J65" s="308"/>
      <c r="K65" s="308"/>
      <c r="L65" s="308"/>
      <c r="M65" s="308"/>
      <c r="O65" s="308"/>
      <c r="P65" s="308"/>
      <c r="Q65" s="308"/>
      <c r="S65" s="310"/>
      <c r="T65" s="310"/>
      <c r="U65" s="310"/>
      <c r="V65" s="310"/>
      <c r="W65" s="310"/>
      <c r="X65" s="310"/>
      <c r="Y65" s="310"/>
      <c r="Z65" s="310"/>
      <c r="AA65" s="310"/>
      <c r="AB65" s="310"/>
      <c r="AC65" s="310"/>
      <c r="AD65" s="310"/>
      <c r="AE65" s="310"/>
      <c r="AF65" s="310"/>
      <c r="AG65" s="310"/>
      <c r="AH65" s="310"/>
      <c r="AI65" s="310"/>
      <c r="AJ65" s="310"/>
      <c r="AK65" s="310"/>
      <c r="AL65" s="310"/>
      <c r="AM65" s="310"/>
      <c r="AN65" s="310"/>
      <c r="AO65" s="310"/>
      <c r="AP65" s="310"/>
      <c r="AQ65" s="310"/>
      <c r="AR65" s="310"/>
      <c r="AS65" s="310"/>
      <c r="AT65" s="310"/>
      <c r="AU65" s="310"/>
      <c r="AV65" s="310"/>
      <c r="AW65" s="310"/>
      <c r="AX65" s="310"/>
      <c r="AY65" s="310"/>
      <c r="AZ65" s="310"/>
      <c r="BA65" s="310"/>
      <c r="BB65" s="310"/>
      <c r="BC65" s="310"/>
      <c r="BD65" s="310"/>
      <c r="BE65" s="310"/>
      <c r="BF65" s="310"/>
      <c r="BG65" s="310"/>
      <c r="BH65" s="310"/>
      <c r="BI65" s="310"/>
      <c r="BJ65" s="310"/>
      <c r="BK65" s="310"/>
    </row>
    <row r="66" spans="1:63" s="309" customFormat="1" x14ac:dyDescent="0.25">
      <c r="A66" s="310"/>
      <c r="B66" s="528"/>
      <c r="C66" s="308"/>
      <c r="D66" s="308"/>
      <c r="E66" s="308"/>
      <c r="F66" s="308"/>
      <c r="G66" s="308"/>
      <c r="H66" s="308"/>
      <c r="I66" s="308"/>
      <c r="J66" s="308"/>
      <c r="K66" s="308"/>
      <c r="L66" s="308"/>
      <c r="M66" s="308"/>
      <c r="O66" s="308"/>
      <c r="P66" s="308"/>
      <c r="Q66" s="308"/>
      <c r="S66" s="310"/>
      <c r="T66" s="310"/>
      <c r="U66" s="310"/>
      <c r="V66" s="310"/>
      <c r="W66" s="310"/>
      <c r="X66" s="310"/>
      <c r="Y66" s="310"/>
      <c r="Z66" s="310"/>
      <c r="AA66" s="310"/>
      <c r="AB66" s="310"/>
      <c r="AC66" s="310"/>
      <c r="AD66" s="310"/>
      <c r="AE66" s="310"/>
      <c r="AF66" s="310"/>
      <c r="AG66" s="310"/>
      <c r="AH66" s="310"/>
      <c r="AI66" s="310"/>
      <c r="AJ66" s="310"/>
      <c r="AK66" s="310"/>
      <c r="AL66" s="310"/>
      <c r="AM66" s="310"/>
      <c r="AN66" s="310"/>
      <c r="AO66" s="310"/>
      <c r="AP66" s="310"/>
      <c r="AQ66" s="310"/>
      <c r="AR66" s="310"/>
      <c r="AS66" s="310"/>
      <c r="AT66" s="310"/>
      <c r="AU66" s="310"/>
      <c r="AV66" s="310"/>
      <c r="AW66" s="310"/>
      <c r="AX66" s="310"/>
      <c r="AY66" s="310"/>
      <c r="AZ66" s="310"/>
      <c r="BA66" s="310"/>
      <c r="BB66" s="310"/>
      <c r="BC66" s="310"/>
      <c r="BD66" s="310"/>
      <c r="BE66" s="310"/>
      <c r="BF66" s="310"/>
      <c r="BG66" s="310"/>
      <c r="BH66" s="310"/>
      <c r="BI66" s="310"/>
      <c r="BJ66" s="310"/>
      <c r="BK66" s="310"/>
    </row>
    <row r="67" spans="1:63" s="309" customFormat="1" x14ac:dyDescent="0.25">
      <c r="A67" s="310"/>
      <c r="B67" s="528"/>
      <c r="C67" s="308"/>
      <c r="D67" s="308"/>
      <c r="E67" s="308"/>
      <c r="F67" s="308"/>
      <c r="G67" s="308"/>
      <c r="H67" s="308"/>
      <c r="I67" s="308"/>
      <c r="J67" s="308"/>
      <c r="K67" s="308"/>
      <c r="L67" s="308"/>
      <c r="M67" s="308"/>
      <c r="O67" s="308"/>
      <c r="P67" s="308"/>
      <c r="Q67" s="308"/>
      <c r="S67" s="310"/>
      <c r="T67" s="310"/>
      <c r="U67" s="310"/>
      <c r="V67" s="310"/>
      <c r="W67" s="310"/>
      <c r="X67" s="310"/>
      <c r="Y67" s="310"/>
      <c r="Z67" s="310"/>
      <c r="AA67" s="310"/>
      <c r="AB67" s="310"/>
      <c r="AC67" s="310"/>
      <c r="AD67" s="310"/>
      <c r="AE67" s="310"/>
      <c r="AF67" s="310"/>
      <c r="AG67" s="310"/>
      <c r="AH67" s="310"/>
      <c r="AI67" s="310"/>
      <c r="AJ67" s="310"/>
      <c r="AK67" s="310"/>
      <c r="AL67" s="310"/>
      <c r="AM67" s="310"/>
      <c r="AN67" s="310"/>
      <c r="AO67" s="310"/>
      <c r="AP67" s="310"/>
      <c r="AQ67" s="310"/>
      <c r="AR67" s="310"/>
      <c r="AS67" s="310"/>
      <c r="AT67" s="310"/>
      <c r="AU67" s="310"/>
      <c r="AV67" s="310"/>
      <c r="AW67" s="310"/>
      <c r="AX67" s="310"/>
      <c r="AY67" s="310"/>
      <c r="AZ67" s="310"/>
      <c r="BA67" s="310"/>
      <c r="BB67" s="310"/>
      <c r="BC67" s="310"/>
      <c r="BD67" s="310"/>
      <c r="BE67" s="310"/>
      <c r="BF67" s="310"/>
      <c r="BG67" s="310"/>
      <c r="BH67" s="310"/>
      <c r="BI67" s="310"/>
      <c r="BJ67" s="310"/>
      <c r="BK67" s="310"/>
    </row>
    <row r="68" spans="1:63" s="309" customFormat="1" x14ac:dyDescent="0.25">
      <c r="A68" s="310"/>
      <c r="B68" s="528"/>
      <c r="C68" s="308"/>
      <c r="D68" s="308"/>
      <c r="E68" s="308"/>
      <c r="F68" s="308"/>
      <c r="G68" s="308"/>
      <c r="H68" s="308"/>
      <c r="I68" s="308"/>
      <c r="J68" s="308"/>
      <c r="K68" s="308"/>
      <c r="L68" s="308"/>
      <c r="M68" s="308"/>
      <c r="O68" s="308"/>
      <c r="P68" s="308"/>
      <c r="Q68" s="308"/>
      <c r="S68" s="310"/>
      <c r="T68" s="310"/>
      <c r="U68" s="310"/>
      <c r="V68" s="310"/>
      <c r="W68" s="310"/>
      <c r="X68" s="310"/>
      <c r="Y68" s="310"/>
      <c r="Z68" s="310"/>
      <c r="AA68" s="310"/>
      <c r="AB68" s="310"/>
      <c r="AC68" s="310"/>
      <c r="AD68" s="310"/>
      <c r="AE68" s="310"/>
      <c r="AF68" s="310"/>
      <c r="AG68" s="310"/>
      <c r="AH68" s="310"/>
      <c r="AI68" s="310"/>
      <c r="AJ68" s="310"/>
      <c r="AK68" s="310"/>
      <c r="AL68" s="310"/>
      <c r="AM68" s="310"/>
      <c r="AN68" s="310"/>
      <c r="AO68" s="310"/>
      <c r="AP68" s="310"/>
      <c r="AQ68" s="310"/>
      <c r="AR68" s="310"/>
      <c r="AS68" s="310"/>
      <c r="AT68" s="310"/>
      <c r="AU68" s="310"/>
      <c r="AV68" s="310"/>
      <c r="AW68" s="310"/>
      <c r="AX68" s="310"/>
      <c r="AY68" s="310"/>
      <c r="AZ68" s="310"/>
      <c r="BA68" s="310"/>
      <c r="BB68" s="310"/>
      <c r="BC68" s="310"/>
      <c r="BD68" s="310"/>
      <c r="BE68" s="310"/>
      <c r="BF68" s="310"/>
      <c r="BG68" s="310"/>
      <c r="BH68" s="310"/>
      <c r="BI68" s="310"/>
      <c r="BJ68" s="310"/>
      <c r="BK68" s="310"/>
    </row>
    <row r="69" spans="1:63" s="309" customFormat="1" x14ac:dyDescent="0.25">
      <c r="A69" s="310"/>
      <c r="B69" s="528"/>
      <c r="C69" s="308"/>
      <c r="D69" s="308"/>
      <c r="E69" s="308"/>
      <c r="F69" s="308"/>
      <c r="G69" s="308"/>
      <c r="H69" s="308"/>
      <c r="I69" s="308"/>
      <c r="J69" s="308"/>
      <c r="K69" s="308"/>
      <c r="L69" s="308"/>
      <c r="M69" s="308"/>
      <c r="O69" s="308"/>
      <c r="P69" s="308"/>
      <c r="Q69" s="308"/>
      <c r="S69" s="310"/>
      <c r="T69" s="310"/>
      <c r="U69" s="310"/>
      <c r="V69" s="310"/>
      <c r="W69" s="310"/>
      <c r="X69" s="310"/>
      <c r="Y69" s="310"/>
      <c r="Z69" s="310"/>
      <c r="AA69" s="310"/>
      <c r="AB69" s="310"/>
      <c r="AC69" s="310"/>
      <c r="AD69" s="310"/>
      <c r="AE69" s="310"/>
      <c r="AF69" s="310"/>
      <c r="AG69" s="310"/>
      <c r="AH69" s="310"/>
      <c r="AI69" s="310"/>
      <c r="AJ69" s="310"/>
      <c r="AK69" s="310"/>
      <c r="AL69" s="310"/>
      <c r="AM69" s="310"/>
      <c r="AN69" s="310"/>
      <c r="AO69" s="310"/>
      <c r="AP69" s="310"/>
      <c r="AQ69" s="310"/>
      <c r="AR69" s="310"/>
      <c r="AS69" s="310"/>
      <c r="AT69" s="310"/>
      <c r="AU69" s="310"/>
      <c r="AV69" s="310"/>
      <c r="AW69" s="310"/>
      <c r="AX69" s="310"/>
      <c r="AY69" s="310"/>
      <c r="AZ69" s="310"/>
      <c r="BA69" s="310"/>
      <c r="BB69" s="310"/>
      <c r="BC69" s="310"/>
      <c r="BD69" s="310"/>
      <c r="BE69" s="310"/>
      <c r="BF69" s="310"/>
      <c r="BG69" s="310"/>
      <c r="BH69" s="310"/>
      <c r="BI69" s="310"/>
      <c r="BJ69" s="310"/>
      <c r="BK69" s="310"/>
    </row>
    <row r="70" spans="1:63" s="309" customFormat="1" x14ac:dyDescent="0.25">
      <c r="A70" s="310"/>
      <c r="B70" s="528"/>
      <c r="C70" s="308"/>
      <c r="D70" s="308"/>
      <c r="E70" s="308"/>
      <c r="F70" s="308"/>
      <c r="G70" s="308"/>
      <c r="H70" s="308"/>
      <c r="I70" s="308"/>
      <c r="J70" s="308"/>
      <c r="K70" s="308"/>
      <c r="L70" s="308"/>
      <c r="M70" s="308"/>
      <c r="O70" s="308"/>
      <c r="P70" s="308"/>
      <c r="Q70" s="308"/>
      <c r="S70" s="310"/>
      <c r="T70" s="310"/>
      <c r="U70" s="310"/>
      <c r="V70" s="310"/>
      <c r="W70" s="310"/>
      <c r="X70" s="310"/>
      <c r="Y70" s="310"/>
      <c r="Z70" s="310"/>
      <c r="AA70" s="310"/>
      <c r="AB70" s="310"/>
      <c r="AC70" s="310"/>
      <c r="AD70" s="310"/>
      <c r="AE70" s="310"/>
      <c r="AF70" s="310"/>
      <c r="AG70" s="310"/>
      <c r="AH70" s="310"/>
      <c r="AI70" s="310"/>
      <c r="AJ70" s="310"/>
      <c r="AK70" s="310"/>
      <c r="AL70" s="310"/>
      <c r="AM70" s="310"/>
      <c r="AN70" s="310"/>
      <c r="AO70" s="310"/>
      <c r="AP70" s="310"/>
      <c r="AQ70" s="310"/>
      <c r="AR70" s="310"/>
      <c r="AS70" s="310"/>
      <c r="AT70" s="310"/>
      <c r="AU70" s="310"/>
      <c r="AV70" s="310"/>
      <c r="AW70" s="310"/>
      <c r="AX70" s="310"/>
      <c r="AY70" s="310"/>
      <c r="AZ70" s="310"/>
      <c r="BA70" s="310"/>
      <c r="BB70" s="310"/>
      <c r="BC70" s="310"/>
      <c r="BD70" s="310"/>
      <c r="BE70" s="310"/>
      <c r="BF70" s="310"/>
      <c r="BG70" s="310"/>
      <c r="BH70" s="310"/>
      <c r="BI70" s="310"/>
      <c r="BJ70" s="310"/>
      <c r="BK70" s="310"/>
    </row>
    <row r="71" spans="1:63" s="309" customFormat="1" x14ac:dyDescent="0.25">
      <c r="A71" s="310"/>
      <c r="B71" s="528"/>
      <c r="C71" s="308"/>
      <c r="D71" s="308"/>
      <c r="E71" s="308"/>
      <c r="F71" s="308"/>
      <c r="G71" s="308"/>
      <c r="H71" s="308"/>
      <c r="I71" s="308"/>
      <c r="J71" s="308"/>
      <c r="K71" s="308"/>
      <c r="L71" s="308"/>
      <c r="M71" s="308"/>
      <c r="O71" s="308"/>
      <c r="P71" s="308"/>
      <c r="Q71" s="308"/>
      <c r="S71" s="310"/>
      <c r="T71" s="310"/>
      <c r="U71" s="310"/>
      <c r="V71" s="310"/>
      <c r="W71" s="310"/>
      <c r="X71" s="310"/>
      <c r="Y71" s="310"/>
      <c r="Z71" s="310"/>
      <c r="AA71" s="310"/>
      <c r="AB71" s="310"/>
      <c r="AC71" s="310"/>
      <c r="AD71" s="310"/>
      <c r="AE71" s="310"/>
      <c r="AF71" s="310"/>
      <c r="AG71" s="310"/>
      <c r="AH71" s="310"/>
      <c r="AI71" s="310"/>
      <c r="AJ71" s="310"/>
      <c r="AK71" s="310"/>
      <c r="AL71" s="310"/>
      <c r="AM71" s="310"/>
      <c r="AN71" s="310"/>
      <c r="AO71" s="310"/>
      <c r="AP71" s="310"/>
      <c r="AQ71" s="310"/>
      <c r="AR71" s="310"/>
      <c r="AS71" s="310"/>
      <c r="AT71" s="310"/>
      <c r="AU71" s="310"/>
      <c r="AV71" s="310"/>
      <c r="AW71" s="310"/>
      <c r="AX71" s="310"/>
      <c r="AY71" s="310"/>
      <c r="AZ71" s="310"/>
      <c r="BA71" s="310"/>
      <c r="BB71" s="310"/>
      <c r="BC71" s="310"/>
      <c r="BD71" s="310"/>
      <c r="BE71" s="310"/>
      <c r="BF71" s="310"/>
      <c r="BG71" s="310"/>
      <c r="BH71" s="310"/>
      <c r="BI71" s="310"/>
      <c r="BJ71" s="310"/>
      <c r="BK71" s="310"/>
    </row>
    <row r="72" spans="1:63" s="309" customFormat="1" x14ac:dyDescent="0.25">
      <c r="A72" s="310"/>
      <c r="B72" s="528"/>
      <c r="C72" s="308"/>
      <c r="D72" s="308"/>
      <c r="E72" s="308"/>
      <c r="F72" s="308"/>
      <c r="G72" s="308"/>
      <c r="H72" s="308"/>
      <c r="I72" s="308"/>
      <c r="J72" s="308"/>
      <c r="K72" s="308"/>
      <c r="L72" s="308"/>
      <c r="M72" s="308"/>
      <c r="O72" s="308"/>
      <c r="P72" s="308"/>
      <c r="Q72" s="308"/>
      <c r="S72" s="310"/>
      <c r="T72" s="310"/>
      <c r="U72" s="310"/>
      <c r="V72" s="310"/>
      <c r="W72" s="310"/>
      <c r="X72" s="310"/>
      <c r="Y72" s="310"/>
      <c r="Z72" s="310"/>
      <c r="AA72" s="310"/>
      <c r="AB72" s="310"/>
      <c r="AC72" s="310"/>
      <c r="AD72" s="310"/>
      <c r="AE72" s="310"/>
      <c r="AF72" s="310"/>
      <c r="AG72" s="310"/>
      <c r="AH72" s="310"/>
      <c r="AI72" s="310"/>
      <c r="AJ72" s="310"/>
      <c r="AK72" s="310"/>
      <c r="AL72" s="310"/>
      <c r="AM72" s="310"/>
      <c r="AN72" s="310"/>
      <c r="AO72" s="310"/>
      <c r="AP72" s="310"/>
      <c r="AQ72" s="310"/>
      <c r="AR72" s="310"/>
      <c r="AS72" s="310"/>
      <c r="AT72" s="310"/>
      <c r="AU72" s="310"/>
      <c r="AV72" s="310"/>
      <c r="AW72" s="310"/>
      <c r="AX72" s="310"/>
      <c r="AY72" s="310"/>
      <c r="AZ72" s="310"/>
      <c r="BA72" s="310"/>
      <c r="BB72" s="310"/>
      <c r="BC72" s="310"/>
      <c r="BD72" s="310"/>
      <c r="BE72" s="310"/>
      <c r="BF72" s="310"/>
      <c r="BG72" s="310"/>
      <c r="BH72" s="310"/>
      <c r="BI72" s="310"/>
      <c r="BJ72" s="310"/>
      <c r="BK72" s="310"/>
    </row>
    <row r="73" spans="1:63" s="309" customFormat="1" x14ac:dyDescent="0.25">
      <c r="A73" s="310"/>
      <c r="B73" s="528"/>
      <c r="C73" s="308"/>
      <c r="D73" s="308"/>
      <c r="E73" s="308"/>
      <c r="F73" s="308"/>
      <c r="G73" s="308"/>
      <c r="H73" s="308"/>
      <c r="I73" s="308"/>
      <c r="J73" s="308"/>
      <c r="K73" s="308"/>
      <c r="L73" s="308"/>
      <c r="M73" s="308"/>
      <c r="O73" s="308"/>
      <c r="P73" s="308"/>
      <c r="Q73" s="308"/>
      <c r="S73" s="310"/>
      <c r="T73" s="310"/>
      <c r="U73" s="310"/>
      <c r="V73" s="310"/>
      <c r="W73" s="310"/>
      <c r="X73" s="310"/>
      <c r="Y73" s="310"/>
      <c r="Z73" s="310"/>
      <c r="AA73" s="310"/>
      <c r="AB73" s="310"/>
      <c r="AC73" s="310"/>
      <c r="AD73" s="310"/>
      <c r="AE73" s="310"/>
      <c r="AF73" s="310"/>
      <c r="AG73" s="310"/>
      <c r="AH73" s="310"/>
      <c r="AI73" s="310"/>
      <c r="AJ73" s="310"/>
      <c r="AK73" s="310"/>
      <c r="AL73" s="310"/>
      <c r="AM73" s="310"/>
      <c r="AN73" s="310"/>
      <c r="AO73" s="310"/>
      <c r="AP73" s="310"/>
      <c r="AQ73" s="310"/>
      <c r="AR73" s="310"/>
      <c r="AS73" s="310"/>
      <c r="AT73" s="310"/>
      <c r="AU73" s="310"/>
      <c r="AV73" s="310"/>
      <c r="AW73" s="310"/>
      <c r="AX73" s="310"/>
      <c r="AY73" s="310"/>
      <c r="AZ73" s="310"/>
      <c r="BA73" s="310"/>
      <c r="BB73" s="310"/>
      <c r="BC73" s="310"/>
      <c r="BD73" s="310"/>
      <c r="BE73" s="310"/>
      <c r="BF73" s="310"/>
      <c r="BG73" s="310"/>
      <c r="BH73" s="310"/>
      <c r="BI73" s="310"/>
      <c r="BJ73" s="310"/>
      <c r="BK73" s="310"/>
    </row>
    <row r="74" spans="1:63" s="309" customFormat="1" x14ac:dyDescent="0.25">
      <c r="A74" s="310"/>
      <c r="B74" s="528"/>
      <c r="C74" s="308"/>
      <c r="D74" s="308"/>
      <c r="E74" s="308"/>
      <c r="F74" s="308"/>
      <c r="G74" s="308"/>
      <c r="H74" s="308"/>
      <c r="I74" s="308"/>
      <c r="J74" s="308"/>
      <c r="K74" s="308"/>
      <c r="L74" s="308"/>
      <c r="M74" s="308"/>
      <c r="O74" s="308"/>
      <c r="P74" s="308"/>
      <c r="Q74" s="308"/>
      <c r="S74" s="310"/>
      <c r="T74" s="310"/>
      <c r="U74" s="310"/>
      <c r="V74" s="310"/>
      <c r="W74" s="310"/>
      <c r="X74" s="310"/>
      <c r="Y74" s="310"/>
      <c r="Z74" s="310"/>
      <c r="AA74" s="310"/>
      <c r="AB74" s="310"/>
      <c r="AC74" s="310"/>
      <c r="AD74" s="310"/>
      <c r="AE74" s="310"/>
      <c r="AF74" s="310"/>
      <c r="AG74" s="310"/>
      <c r="AH74" s="310"/>
      <c r="AI74" s="310"/>
      <c r="AJ74" s="310"/>
      <c r="AK74" s="310"/>
      <c r="AL74" s="310"/>
      <c r="AM74" s="310"/>
      <c r="AN74" s="310"/>
      <c r="AO74" s="310"/>
      <c r="AP74" s="310"/>
      <c r="AQ74" s="310"/>
      <c r="AR74" s="310"/>
      <c r="AS74" s="310"/>
      <c r="AT74" s="310"/>
      <c r="AU74" s="310"/>
      <c r="AV74" s="310"/>
      <c r="AW74" s="310"/>
      <c r="AX74" s="310"/>
      <c r="AY74" s="310"/>
      <c r="AZ74" s="310"/>
      <c r="BA74" s="310"/>
      <c r="BB74" s="310"/>
      <c r="BC74" s="310"/>
      <c r="BD74" s="310"/>
      <c r="BE74" s="310"/>
      <c r="BF74" s="310"/>
      <c r="BG74" s="310"/>
      <c r="BH74" s="310"/>
      <c r="BI74" s="310"/>
      <c r="BJ74" s="310"/>
      <c r="BK74" s="310"/>
    </row>
    <row r="75" spans="1:63" s="309" customFormat="1" x14ac:dyDescent="0.25">
      <c r="A75" s="310"/>
      <c r="B75" s="528"/>
      <c r="C75" s="308"/>
      <c r="D75" s="308"/>
      <c r="E75" s="308"/>
      <c r="F75" s="308"/>
      <c r="G75" s="308"/>
      <c r="H75" s="308"/>
      <c r="I75" s="308"/>
      <c r="J75" s="308"/>
      <c r="K75" s="308"/>
      <c r="L75" s="308"/>
      <c r="M75" s="308"/>
      <c r="O75" s="308"/>
      <c r="P75" s="308"/>
      <c r="Q75" s="308"/>
      <c r="S75" s="310"/>
      <c r="T75" s="310"/>
      <c r="U75" s="310"/>
      <c r="V75" s="310"/>
      <c r="W75" s="310"/>
      <c r="X75" s="310"/>
      <c r="Y75" s="310"/>
      <c r="Z75" s="310"/>
      <c r="AA75" s="310"/>
      <c r="AB75" s="310"/>
      <c r="AC75" s="310"/>
      <c r="AD75" s="310"/>
      <c r="AE75" s="310"/>
      <c r="AF75" s="310"/>
      <c r="AG75" s="310"/>
      <c r="AH75" s="310"/>
      <c r="AI75" s="310"/>
      <c r="AJ75" s="310"/>
      <c r="AK75" s="310"/>
      <c r="AL75" s="310"/>
      <c r="AM75" s="310"/>
      <c r="AN75" s="310"/>
      <c r="AO75" s="310"/>
      <c r="AP75" s="310"/>
      <c r="AQ75" s="310"/>
      <c r="AR75" s="310"/>
      <c r="AS75" s="310"/>
      <c r="AT75" s="310"/>
      <c r="AU75" s="310"/>
      <c r="AV75" s="310"/>
      <c r="AW75" s="310"/>
      <c r="AX75" s="310"/>
      <c r="AY75" s="310"/>
      <c r="AZ75" s="310"/>
      <c r="BA75" s="310"/>
      <c r="BB75" s="310"/>
      <c r="BC75" s="310"/>
      <c r="BD75" s="310"/>
      <c r="BE75" s="310"/>
      <c r="BF75" s="310"/>
      <c r="BG75" s="310"/>
      <c r="BH75" s="310"/>
      <c r="BI75" s="310"/>
      <c r="BJ75" s="310"/>
      <c r="BK75" s="310"/>
    </row>
    <row r="76" spans="1:63" s="309" customFormat="1" x14ac:dyDescent="0.25">
      <c r="A76" s="310"/>
      <c r="B76" s="528"/>
      <c r="C76" s="308"/>
      <c r="D76" s="308"/>
      <c r="E76" s="308"/>
      <c r="F76" s="308"/>
      <c r="G76" s="308"/>
      <c r="H76" s="308"/>
      <c r="I76" s="308"/>
      <c r="J76" s="308"/>
      <c r="K76" s="308"/>
      <c r="L76" s="308"/>
      <c r="M76" s="308"/>
      <c r="O76" s="308"/>
      <c r="P76" s="308"/>
      <c r="Q76" s="308"/>
      <c r="S76" s="310"/>
      <c r="T76" s="310"/>
      <c r="U76" s="310"/>
      <c r="V76" s="310"/>
      <c r="W76" s="310"/>
      <c r="X76" s="310"/>
      <c r="Y76" s="310"/>
      <c r="Z76" s="310"/>
      <c r="AA76" s="310"/>
      <c r="AB76" s="310"/>
      <c r="AC76" s="310"/>
      <c r="AD76" s="310"/>
      <c r="AE76" s="310"/>
      <c r="AF76" s="310"/>
      <c r="AG76" s="310"/>
      <c r="AH76" s="310"/>
      <c r="AI76" s="310"/>
      <c r="AJ76" s="310"/>
      <c r="AK76" s="310"/>
      <c r="AL76" s="310"/>
      <c r="AM76" s="310"/>
      <c r="AN76" s="310"/>
      <c r="AO76" s="310"/>
      <c r="AP76" s="310"/>
      <c r="AQ76" s="310"/>
      <c r="AR76" s="310"/>
      <c r="AS76" s="310"/>
      <c r="AT76" s="310"/>
      <c r="AU76" s="310"/>
      <c r="AV76" s="310"/>
      <c r="AW76" s="310"/>
      <c r="AX76" s="310"/>
      <c r="AY76" s="310"/>
      <c r="AZ76" s="310"/>
      <c r="BA76" s="310"/>
      <c r="BB76" s="310"/>
      <c r="BC76" s="310"/>
      <c r="BD76" s="310"/>
      <c r="BE76" s="310"/>
      <c r="BF76" s="310"/>
      <c r="BG76" s="310"/>
      <c r="BH76" s="310"/>
      <c r="BI76" s="310"/>
      <c r="BJ76" s="310"/>
      <c r="BK76" s="310"/>
    </row>
    <row r="77" spans="1:63" s="309" customFormat="1" x14ac:dyDescent="0.25">
      <c r="A77" s="310"/>
      <c r="B77" s="528"/>
      <c r="C77" s="308"/>
      <c r="D77" s="308"/>
      <c r="E77" s="308"/>
      <c r="F77" s="308"/>
      <c r="G77" s="308"/>
      <c r="H77" s="308"/>
      <c r="I77" s="308"/>
      <c r="J77" s="308"/>
      <c r="K77" s="308"/>
      <c r="L77" s="308"/>
      <c r="M77" s="308"/>
      <c r="O77" s="308"/>
      <c r="P77" s="308"/>
      <c r="Q77" s="308"/>
      <c r="S77" s="310"/>
      <c r="T77" s="310"/>
      <c r="U77" s="310"/>
      <c r="V77" s="310"/>
      <c r="W77" s="310"/>
      <c r="X77" s="310"/>
      <c r="Y77" s="310"/>
      <c r="Z77" s="310"/>
      <c r="AA77" s="310"/>
      <c r="AB77" s="310"/>
      <c r="AC77" s="310"/>
      <c r="AD77" s="310"/>
      <c r="AE77" s="310"/>
      <c r="AF77" s="310"/>
      <c r="AG77" s="310"/>
      <c r="AH77" s="310"/>
      <c r="AI77" s="310"/>
      <c r="AJ77" s="310"/>
      <c r="AK77" s="310"/>
      <c r="AL77" s="310"/>
      <c r="AM77" s="310"/>
      <c r="AN77" s="310"/>
      <c r="AO77" s="310"/>
      <c r="AP77" s="310"/>
      <c r="AQ77" s="310"/>
      <c r="AR77" s="310"/>
      <c r="AS77" s="310"/>
      <c r="AT77" s="310"/>
      <c r="AU77" s="310"/>
      <c r="AV77" s="310"/>
      <c r="AW77" s="310"/>
      <c r="AX77" s="310"/>
      <c r="AY77" s="310"/>
      <c r="AZ77" s="310"/>
      <c r="BA77" s="310"/>
      <c r="BB77" s="310"/>
      <c r="BC77" s="310"/>
      <c r="BD77" s="310"/>
      <c r="BE77" s="310"/>
      <c r="BF77" s="310"/>
      <c r="BG77" s="310"/>
      <c r="BH77" s="310"/>
      <c r="BI77" s="310"/>
      <c r="BJ77" s="310"/>
      <c r="BK77" s="310"/>
    </row>
    <row r="78" spans="1:63" s="309" customFormat="1" x14ac:dyDescent="0.25">
      <c r="A78" s="310"/>
      <c r="B78" s="528"/>
      <c r="C78" s="308"/>
      <c r="D78" s="308"/>
      <c r="E78" s="308"/>
      <c r="F78" s="308"/>
      <c r="G78" s="308"/>
      <c r="H78" s="308"/>
      <c r="I78" s="308"/>
      <c r="J78" s="308"/>
      <c r="K78" s="308"/>
      <c r="L78" s="308"/>
      <c r="M78" s="308"/>
      <c r="O78" s="308"/>
      <c r="P78" s="308"/>
      <c r="Q78" s="308"/>
      <c r="S78" s="310"/>
      <c r="T78" s="310"/>
      <c r="U78" s="310"/>
      <c r="V78" s="310"/>
      <c r="W78" s="310"/>
      <c r="X78" s="310"/>
      <c r="Y78" s="310"/>
      <c r="Z78" s="310"/>
      <c r="AA78" s="310"/>
      <c r="AB78" s="310"/>
      <c r="AC78" s="310"/>
      <c r="AD78" s="310"/>
      <c r="AE78" s="310"/>
      <c r="AF78" s="310"/>
      <c r="AG78" s="310"/>
      <c r="AH78" s="310"/>
      <c r="AI78" s="310"/>
      <c r="AJ78" s="310"/>
      <c r="AK78" s="310"/>
      <c r="AL78" s="310"/>
      <c r="AM78" s="310"/>
      <c r="AN78" s="310"/>
      <c r="AO78" s="310"/>
      <c r="AP78" s="310"/>
      <c r="AQ78" s="310"/>
      <c r="AR78" s="310"/>
      <c r="AS78" s="310"/>
      <c r="AT78" s="310"/>
      <c r="AU78" s="310"/>
      <c r="AV78" s="310"/>
      <c r="AW78" s="310"/>
      <c r="AX78" s="310"/>
      <c r="AY78" s="310"/>
      <c r="AZ78" s="310"/>
      <c r="BA78" s="310"/>
      <c r="BB78" s="310"/>
      <c r="BC78" s="310"/>
      <c r="BD78" s="310"/>
      <c r="BE78" s="310"/>
      <c r="BF78" s="310"/>
      <c r="BG78" s="310"/>
      <c r="BH78" s="310"/>
      <c r="BI78" s="310"/>
      <c r="BJ78" s="310"/>
      <c r="BK78" s="310"/>
    </row>
    <row r="79" spans="1:63" s="309" customFormat="1" x14ac:dyDescent="0.25">
      <c r="A79" s="310"/>
      <c r="B79" s="528"/>
      <c r="C79" s="308"/>
      <c r="D79" s="308"/>
      <c r="E79" s="308"/>
      <c r="F79" s="308"/>
      <c r="G79" s="308"/>
      <c r="H79" s="308"/>
      <c r="I79" s="308"/>
      <c r="J79" s="308"/>
      <c r="K79" s="308"/>
      <c r="L79" s="308"/>
      <c r="M79" s="308"/>
      <c r="O79" s="308"/>
      <c r="P79" s="308"/>
      <c r="Q79" s="308"/>
      <c r="S79" s="310"/>
      <c r="T79" s="310"/>
      <c r="U79" s="310"/>
      <c r="V79" s="310"/>
      <c r="W79" s="310"/>
      <c r="X79" s="310"/>
      <c r="Y79" s="310"/>
      <c r="Z79" s="310"/>
      <c r="AA79" s="310"/>
      <c r="AB79" s="310"/>
      <c r="AC79" s="310"/>
      <c r="AD79" s="310"/>
      <c r="AE79" s="310"/>
      <c r="AF79" s="310"/>
      <c r="AG79" s="310"/>
      <c r="AH79" s="310"/>
      <c r="AI79" s="310"/>
      <c r="AJ79" s="310"/>
      <c r="AK79" s="310"/>
      <c r="AL79" s="310"/>
      <c r="AM79" s="310"/>
      <c r="AN79" s="310"/>
      <c r="AO79" s="310"/>
      <c r="AP79" s="310"/>
      <c r="AQ79" s="310"/>
      <c r="AR79" s="310"/>
      <c r="AS79" s="310"/>
      <c r="AT79" s="310"/>
      <c r="AU79" s="310"/>
      <c r="AV79" s="310"/>
      <c r="AW79" s="310"/>
      <c r="AX79" s="310"/>
      <c r="AY79" s="310"/>
      <c r="AZ79" s="310"/>
      <c r="BA79" s="310"/>
      <c r="BB79" s="310"/>
      <c r="BC79" s="310"/>
      <c r="BD79" s="310"/>
      <c r="BE79" s="310"/>
      <c r="BF79" s="310"/>
      <c r="BG79" s="310"/>
      <c r="BH79" s="310"/>
      <c r="BI79" s="310"/>
      <c r="BJ79" s="310"/>
      <c r="BK79" s="310"/>
    </row>
    <row r="80" spans="1:63" s="309" customFormat="1" x14ac:dyDescent="0.25">
      <c r="A80" s="310"/>
      <c r="B80" s="528"/>
      <c r="C80" s="308"/>
      <c r="D80" s="308"/>
      <c r="E80" s="308"/>
      <c r="F80" s="308"/>
      <c r="G80" s="308"/>
      <c r="H80" s="308"/>
      <c r="I80" s="308"/>
      <c r="J80" s="308"/>
      <c r="K80" s="308"/>
      <c r="L80" s="308"/>
      <c r="M80" s="308"/>
      <c r="O80" s="308"/>
      <c r="P80" s="308"/>
      <c r="Q80" s="308"/>
      <c r="S80" s="310"/>
      <c r="T80" s="310"/>
      <c r="U80" s="310"/>
      <c r="V80" s="310"/>
      <c r="W80" s="310"/>
      <c r="X80" s="310"/>
      <c r="Y80" s="310"/>
      <c r="Z80" s="310"/>
      <c r="AA80" s="310"/>
      <c r="AB80" s="310"/>
      <c r="AC80" s="310"/>
      <c r="AD80" s="310"/>
      <c r="AE80" s="310"/>
      <c r="AF80" s="310"/>
      <c r="AG80" s="310"/>
      <c r="AH80" s="310"/>
      <c r="AI80" s="310"/>
      <c r="AJ80" s="310"/>
      <c r="AK80" s="310"/>
      <c r="AL80" s="310"/>
      <c r="AM80" s="310"/>
      <c r="AN80" s="310"/>
      <c r="AO80" s="310"/>
      <c r="AP80" s="310"/>
      <c r="AQ80" s="310"/>
      <c r="AR80" s="310"/>
      <c r="AS80" s="310"/>
      <c r="AT80" s="310"/>
      <c r="AU80" s="310"/>
      <c r="AV80" s="310"/>
      <c r="AW80" s="310"/>
      <c r="AX80" s="310"/>
      <c r="AY80" s="310"/>
      <c r="AZ80" s="310"/>
      <c r="BA80" s="310"/>
      <c r="BB80" s="310"/>
      <c r="BC80" s="310"/>
      <c r="BD80" s="310"/>
      <c r="BE80" s="310"/>
      <c r="BF80" s="310"/>
      <c r="BG80" s="310"/>
      <c r="BH80" s="310"/>
      <c r="BI80" s="310"/>
      <c r="BJ80" s="310"/>
      <c r="BK80" s="310"/>
    </row>
    <row r="81" spans="1:63" s="309" customFormat="1" x14ac:dyDescent="0.25">
      <c r="A81" s="310"/>
      <c r="B81" s="528"/>
      <c r="C81" s="308"/>
      <c r="D81" s="308"/>
      <c r="E81" s="308"/>
      <c r="F81" s="308"/>
      <c r="G81" s="308"/>
      <c r="H81" s="308"/>
      <c r="I81" s="308"/>
      <c r="J81" s="308"/>
      <c r="K81" s="308"/>
      <c r="L81" s="308"/>
      <c r="M81" s="308"/>
      <c r="O81" s="308"/>
      <c r="P81" s="308"/>
      <c r="Q81" s="308"/>
      <c r="S81" s="310"/>
      <c r="T81" s="310"/>
      <c r="U81" s="310"/>
      <c r="V81" s="310"/>
      <c r="W81" s="310"/>
      <c r="X81" s="310"/>
      <c r="Y81" s="310"/>
      <c r="Z81" s="310"/>
      <c r="AA81" s="310"/>
      <c r="AB81" s="310"/>
      <c r="AC81" s="310"/>
      <c r="AD81" s="310"/>
      <c r="AE81" s="310"/>
      <c r="AF81" s="310"/>
      <c r="AG81" s="310"/>
      <c r="AH81" s="310"/>
      <c r="AI81" s="310"/>
      <c r="AJ81" s="310"/>
      <c r="AK81" s="310"/>
      <c r="AL81" s="310"/>
      <c r="AM81" s="310"/>
      <c r="AN81" s="310"/>
      <c r="AO81" s="310"/>
      <c r="AP81" s="310"/>
      <c r="AQ81" s="310"/>
      <c r="AR81" s="310"/>
      <c r="AS81" s="310"/>
      <c r="AT81" s="310"/>
      <c r="AU81" s="310"/>
      <c r="AV81" s="310"/>
      <c r="AW81" s="310"/>
      <c r="AX81" s="310"/>
      <c r="AY81" s="310"/>
      <c r="AZ81" s="310"/>
      <c r="BA81" s="310"/>
      <c r="BB81" s="310"/>
      <c r="BC81" s="310"/>
      <c r="BD81" s="310"/>
      <c r="BE81" s="310"/>
      <c r="BF81" s="310"/>
      <c r="BG81" s="310"/>
      <c r="BH81" s="310"/>
      <c r="BI81" s="310"/>
      <c r="BJ81" s="310"/>
      <c r="BK81" s="310"/>
    </row>
    <row r="82" spans="1:63" s="309" customFormat="1" x14ac:dyDescent="0.25">
      <c r="A82" s="310"/>
      <c r="B82" s="528"/>
      <c r="C82" s="308"/>
      <c r="D82" s="308"/>
      <c r="E82" s="308"/>
      <c r="F82" s="308"/>
      <c r="G82" s="308"/>
      <c r="H82" s="308"/>
      <c r="I82" s="308"/>
      <c r="J82" s="308"/>
      <c r="K82" s="308"/>
      <c r="L82" s="308"/>
      <c r="M82" s="308"/>
      <c r="O82" s="308"/>
      <c r="P82" s="308"/>
      <c r="Q82" s="308"/>
      <c r="S82" s="310"/>
      <c r="T82" s="310"/>
      <c r="U82" s="310"/>
      <c r="V82" s="310"/>
      <c r="W82" s="310"/>
      <c r="X82" s="310"/>
      <c r="Y82" s="310"/>
      <c r="Z82" s="310"/>
      <c r="AA82" s="310"/>
      <c r="AB82" s="310"/>
      <c r="AC82" s="310"/>
      <c r="AD82" s="310"/>
      <c r="AE82" s="310"/>
      <c r="AF82" s="310"/>
      <c r="AG82" s="310"/>
      <c r="AH82" s="310"/>
      <c r="AI82" s="310"/>
      <c r="AJ82" s="310"/>
      <c r="AK82" s="310"/>
      <c r="AL82" s="310"/>
      <c r="AM82" s="310"/>
      <c r="AN82" s="310"/>
      <c r="AO82" s="310"/>
      <c r="AP82" s="310"/>
      <c r="AQ82" s="310"/>
      <c r="AR82" s="310"/>
      <c r="AS82" s="310"/>
      <c r="AT82" s="310"/>
      <c r="AU82" s="310"/>
      <c r="AV82" s="310"/>
      <c r="AW82" s="310"/>
      <c r="AX82" s="310"/>
      <c r="AY82" s="310"/>
      <c r="AZ82" s="310"/>
      <c r="BA82" s="310"/>
      <c r="BB82" s="310"/>
      <c r="BC82" s="310"/>
      <c r="BD82" s="310"/>
      <c r="BE82" s="310"/>
      <c r="BF82" s="310"/>
      <c r="BG82" s="310"/>
      <c r="BH82" s="310"/>
      <c r="BI82" s="310"/>
      <c r="BJ82" s="310"/>
      <c r="BK82" s="310"/>
    </row>
    <row r="83" spans="1:63" s="309" customFormat="1" x14ac:dyDescent="0.25">
      <c r="A83" s="310"/>
      <c r="B83" s="528"/>
      <c r="C83" s="308"/>
      <c r="D83" s="308"/>
      <c r="E83" s="308"/>
      <c r="F83" s="308"/>
      <c r="G83" s="308"/>
      <c r="H83" s="308"/>
      <c r="I83" s="308"/>
      <c r="J83" s="308"/>
      <c r="K83" s="308"/>
      <c r="L83" s="308"/>
      <c r="M83" s="308"/>
      <c r="O83" s="308"/>
      <c r="P83" s="308"/>
      <c r="Q83" s="308"/>
      <c r="S83" s="310"/>
      <c r="T83" s="310"/>
      <c r="U83" s="310"/>
      <c r="V83" s="310"/>
      <c r="W83" s="310"/>
      <c r="X83" s="310"/>
      <c r="Y83" s="310"/>
      <c r="Z83" s="310"/>
      <c r="AA83" s="310"/>
      <c r="AB83" s="310"/>
      <c r="AC83" s="310"/>
      <c r="AD83" s="310"/>
      <c r="AE83" s="310"/>
      <c r="AF83" s="310"/>
      <c r="AG83" s="310"/>
      <c r="AH83" s="310"/>
      <c r="AI83" s="310"/>
      <c r="AJ83" s="310"/>
      <c r="AK83" s="310"/>
      <c r="AL83" s="310"/>
      <c r="AM83" s="310"/>
      <c r="AN83" s="310"/>
      <c r="AO83" s="310"/>
      <c r="AP83" s="310"/>
      <c r="AQ83" s="310"/>
      <c r="AR83" s="310"/>
      <c r="AS83" s="310"/>
      <c r="AT83" s="310"/>
      <c r="AU83" s="310"/>
      <c r="AV83" s="310"/>
      <c r="AW83" s="310"/>
      <c r="AX83" s="310"/>
      <c r="AY83" s="310"/>
      <c r="AZ83" s="310"/>
      <c r="BA83" s="310"/>
      <c r="BB83" s="310"/>
      <c r="BC83" s="310"/>
      <c r="BD83" s="310"/>
      <c r="BE83" s="310"/>
      <c r="BF83" s="310"/>
      <c r="BG83" s="310"/>
      <c r="BH83" s="310"/>
      <c r="BI83" s="310"/>
      <c r="BJ83" s="310"/>
      <c r="BK83" s="310"/>
    </row>
    <row r="84" spans="1:63" s="309" customFormat="1" x14ac:dyDescent="0.25">
      <c r="A84" s="310"/>
      <c r="B84" s="528"/>
      <c r="C84" s="308"/>
      <c r="D84" s="308"/>
      <c r="E84" s="308"/>
      <c r="F84" s="308"/>
      <c r="G84" s="308"/>
      <c r="H84" s="308"/>
      <c r="I84" s="308"/>
      <c r="J84" s="308"/>
      <c r="K84" s="308"/>
      <c r="L84" s="308"/>
      <c r="M84" s="308"/>
      <c r="O84" s="308"/>
      <c r="P84" s="308"/>
      <c r="Q84" s="308"/>
      <c r="S84" s="310"/>
      <c r="T84" s="310"/>
      <c r="U84" s="310"/>
      <c r="V84" s="310"/>
      <c r="W84" s="310"/>
      <c r="X84" s="310"/>
      <c r="Y84" s="310"/>
      <c r="Z84" s="310"/>
      <c r="AA84" s="310"/>
      <c r="AB84" s="310"/>
      <c r="AC84" s="310"/>
      <c r="AD84" s="310"/>
      <c r="AE84" s="310"/>
      <c r="AF84" s="310"/>
      <c r="AG84" s="310"/>
      <c r="AH84" s="310"/>
      <c r="AI84" s="310"/>
      <c r="AJ84" s="310"/>
      <c r="AK84" s="310"/>
      <c r="AL84" s="310"/>
      <c r="AM84" s="310"/>
      <c r="AN84" s="310"/>
      <c r="AO84" s="310"/>
      <c r="AP84" s="310"/>
      <c r="AQ84" s="310"/>
      <c r="AR84" s="310"/>
      <c r="AS84" s="310"/>
      <c r="AT84" s="310"/>
      <c r="AU84" s="310"/>
      <c r="AV84" s="310"/>
      <c r="AW84" s="310"/>
      <c r="AX84" s="310"/>
      <c r="AY84" s="310"/>
      <c r="AZ84" s="310"/>
      <c r="BA84" s="310"/>
      <c r="BB84" s="310"/>
      <c r="BC84" s="310"/>
      <c r="BD84" s="310"/>
      <c r="BE84" s="310"/>
      <c r="BF84" s="310"/>
      <c r="BG84" s="310"/>
      <c r="BH84" s="310"/>
      <c r="BI84" s="310"/>
      <c r="BJ84" s="310"/>
      <c r="BK84" s="310"/>
    </row>
    <row r="85" spans="1:63" s="309" customFormat="1" x14ac:dyDescent="0.25">
      <c r="A85" s="310"/>
      <c r="B85" s="528"/>
      <c r="C85" s="308"/>
      <c r="D85" s="308"/>
      <c r="E85" s="308"/>
      <c r="F85" s="308"/>
      <c r="G85" s="308"/>
      <c r="H85" s="308"/>
      <c r="I85" s="308"/>
      <c r="J85" s="308"/>
      <c r="K85" s="308"/>
      <c r="L85" s="308"/>
      <c r="M85" s="308"/>
      <c r="O85" s="308"/>
      <c r="P85" s="308"/>
      <c r="Q85" s="308"/>
      <c r="S85" s="310"/>
      <c r="T85" s="310"/>
      <c r="U85" s="310"/>
      <c r="V85" s="310"/>
      <c r="W85" s="310"/>
      <c r="X85" s="310"/>
      <c r="Y85" s="310"/>
      <c r="Z85" s="310"/>
      <c r="AA85" s="310"/>
      <c r="AB85" s="310"/>
      <c r="AC85" s="310"/>
      <c r="AD85" s="310"/>
      <c r="AE85" s="310"/>
      <c r="AF85" s="310"/>
      <c r="AG85" s="310"/>
      <c r="AH85" s="310"/>
      <c r="AI85" s="310"/>
      <c r="AJ85" s="310"/>
      <c r="AK85" s="310"/>
      <c r="AL85" s="310"/>
      <c r="AM85" s="310"/>
      <c r="AN85" s="310"/>
      <c r="AO85" s="310"/>
      <c r="AP85" s="310"/>
      <c r="AQ85" s="310"/>
      <c r="AR85" s="310"/>
      <c r="AS85" s="310"/>
      <c r="AT85" s="310"/>
      <c r="AU85" s="310"/>
      <c r="AV85" s="310"/>
      <c r="AW85" s="310"/>
      <c r="AX85" s="310"/>
      <c r="AY85" s="310"/>
      <c r="AZ85" s="310"/>
      <c r="BA85" s="310"/>
      <c r="BB85" s="310"/>
      <c r="BC85" s="310"/>
      <c r="BD85" s="310"/>
      <c r="BE85" s="310"/>
      <c r="BF85" s="310"/>
      <c r="BG85" s="310"/>
      <c r="BH85" s="310"/>
      <c r="BI85" s="310"/>
      <c r="BJ85" s="310"/>
      <c r="BK85" s="310"/>
    </row>
    <row r="86" spans="1:63" s="309" customFormat="1" x14ac:dyDescent="0.25">
      <c r="A86" s="310"/>
      <c r="B86" s="528"/>
      <c r="C86" s="308"/>
      <c r="D86" s="308"/>
      <c r="E86" s="308"/>
      <c r="F86" s="308"/>
      <c r="G86" s="308"/>
      <c r="H86" s="308"/>
      <c r="I86" s="308"/>
      <c r="J86" s="308"/>
      <c r="K86" s="308"/>
      <c r="L86" s="308"/>
      <c r="M86" s="308"/>
      <c r="O86" s="308"/>
      <c r="P86" s="308"/>
      <c r="Q86" s="308"/>
      <c r="S86" s="310"/>
      <c r="T86" s="310"/>
      <c r="U86" s="310"/>
      <c r="V86" s="310"/>
      <c r="W86" s="310"/>
      <c r="X86" s="310"/>
      <c r="Y86" s="310"/>
      <c r="Z86" s="310"/>
      <c r="AA86" s="310"/>
      <c r="AB86" s="310"/>
      <c r="AC86" s="310"/>
      <c r="AD86" s="310"/>
      <c r="AE86" s="310"/>
      <c r="AF86" s="310"/>
      <c r="AG86" s="310"/>
      <c r="AH86" s="310"/>
      <c r="AI86" s="310"/>
      <c r="AJ86" s="310"/>
      <c r="AK86" s="310"/>
      <c r="AL86" s="310"/>
      <c r="AM86" s="310"/>
      <c r="AN86" s="310"/>
      <c r="AO86" s="310"/>
      <c r="AP86" s="310"/>
      <c r="AQ86" s="310"/>
      <c r="AR86" s="310"/>
      <c r="AS86" s="310"/>
      <c r="AT86" s="310"/>
      <c r="AU86" s="310"/>
      <c r="AV86" s="310"/>
      <c r="AW86" s="310"/>
      <c r="AX86" s="310"/>
      <c r="AY86" s="310"/>
      <c r="AZ86" s="310"/>
      <c r="BA86" s="310"/>
      <c r="BB86" s="310"/>
      <c r="BC86" s="310"/>
      <c r="BD86" s="310"/>
      <c r="BE86" s="310"/>
      <c r="BF86" s="310"/>
      <c r="BG86" s="310"/>
      <c r="BH86" s="310"/>
      <c r="BI86" s="310"/>
      <c r="BJ86" s="310"/>
      <c r="BK86" s="310"/>
    </row>
    <row r="87" spans="1:63" s="309" customFormat="1" x14ac:dyDescent="0.25">
      <c r="A87" s="310"/>
      <c r="B87" s="528"/>
      <c r="C87" s="308"/>
      <c r="D87" s="308"/>
      <c r="E87" s="308"/>
      <c r="F87" s="308"/>
      <c r="G87" s="308"/>
      <c r="H87" s="308"/>
      <c r="I87" s="308"/>
      <c r="J87" s="308"/>
      <c r="K87" s="308"/>
      <c r="L87" s="308"/>
      <c r="M87" s="308"/>
      <c r="O87" s="308"/>
      <c r="P87" s="308"/>
      <c r="Q87" s="308"/>
      <c r="S87" s="310"/>
      <c r="T87" s="310"/>
      <c r="U87" s="310"/>
      <c r="V87" s="310"/>
      <c r="W87" s="310"/>
      <c r="X87" s="310"/>
      <c r="Y87" s="310"/>
      <c r="Z87" s="310"/>
      <c r="AA87" s="310"/>
      <c r="AB87" s="310"/>
      <c r="AC87" s="310"/>
      <c r="AD87" s="310"/>
      <c r="AE87" s="310"/>
      <c r="AF87" s="310"/>
      <c r="AG87" s="310"/>
      <c r="AH87" s="310"/>
      <c r="AI87" s="310"/>
      <c r="AJ87" s="310"/>
      <c r="AK87" s="310"/>
      <c r="AL87" s="310"/>
      <c r="AM87" s="310"/>
      <c r="AN87" s="310"/>
      <c r="AO87" s="310"/>
      <c r="AP87" s="310"/>
      <c r="AQ87" s="310"/>
      <c r="AR87" s="310"/>
      <c r="AS87" s="310"/>
      <c r="AT87" s="310"/>
      <c r="AU87" s="310"/>
      <c r="AV87" s="310"/>
      <c r="AW87" s="310"/>
      <c r="AX87" s="310"/>
      <c r="AY87" s="310"/>
      <c r="AZ87" s="310"/>
      <c r="BA87" s="310"/>
      <c r="BB87" s="310"/>
      <c r="BC87" s="310"/>
      <c r="BD87" s="310"/>
      <c r="BE87" s="310"/>
      <c r="BF87" s="310"/>
      <c r="BG87" s="310"/>
      <c r="BH87" s="310"/>
      <c r="BI87" s="310"/>
      <c r="BJ87" s="310"/>
      <c r="BK87" s="310"/>
    </row>
    <row r="88" spans="1:63" s="309" customFormat="1" x14ac:dyDescent="0.25">
      <c r="A88" s="310"/>
      <c r="B88" s="528"/>
      <c r="C88" s="308"/>
      <c r="D88" s="308"/>
      <c r="E88" s="308"/>
      <c r="F88" s="308"/>
      <c r="G88" s="308"/>
      <c r="H88" s="308"/>
      <c r="I88" s="308"/>
      <c r="J88" s="308"/>
      <c r="K88" s="308"/>
      <c r="L88" s="308"/>
      <c r="M88" s="308"/>
      <c r="O88" s="308"/>
      <c r="P88" s="308"/>
      <c r="Q88" s="308"/>
      <c r="S88" s="310"/>
      <c r="T88" s="310"/>
      <c r="U88" s="310"/>
      <c r="V88" s="310"/>
      <c r="W88" s="310"/>
      <c r="X88" s="310"/>
      <c r="Y88" s="310"/>
      <c r="Z88" s="310"/>
      <c r="AA88" s="310"/>
      <c r="AB88" s="310"/>
      <c r="AC88" s="310"/>
      <c r="AD88" s="310"/>
      <c r="AE88" s="310"/>
      <c r="AF88" s="310"/>
      <c r="AG88" s="310"/>
      <c r="AH88" s="310"/>
      <c r="AI88" s="310"/>
      <c r="AJ88" s="310"/>
      <c r="AK88" s="310"/>
      <c r="AL88" s="310"/>
      <c r="AM88" s="310"/>
      <c r="AN88" s="310"/>
      <c r="AO88" s="310"/>
      <c r="AP88" s="310"/>
      <c r="AQ88" s="310"/>
      <c r="AR88" s="310"/>
      <c r="AS88" s="310"/>
      <c r="AT88" s="310"/>
      <c r="AU88" s="310"/>
      <c r="AV88" s="310"/>
      <c r="AW88" s="310"/>
      <c r="AX88" s="310"/>
      <c r="AY88" s="310"/>
      <c r="AZ88" s="310"/>
      <c r="BA88" s="310"/>
      <c r="BB88" s="310"/>
      <c r="BC88" s="310"/>
      <c r="BD88" s="310"/>
      <c r="BE88" s="310"/>
      <c r="BF88" s="310"/>
      <c r="BG88" s="310"/>
      <c r="BH88" s="310"/>
      <c r="BI88" s="310"/>
      <c r="BJ88" s="310"/>
      <c r="BK88" s="310"/>
    </row>
    <row r="89" spans="1:63" s="309" customFormat="1" x14ac:dyDescent="0.25">
      <c r="A89" s="310"/>
      <c r="B89" s="528"/>
      <c r="C89" s="308"/>
      <c r="D89" s="308"/>
      <c r="E89" s="308"/>
      <c r="F89" s="308"/>
      <c r="G89" s="308"/>
      <c r="H89" s="308"/>
      <c r="I89" s="308"/>
      <c r="J89" s="308"/>
      <c r="K89" s="308"/>
      <c r="L89" s="308"/>
      <c r="M89" s="308"/>
      <c r="O89" s="308"/>
      <c r="P89" s="308"/>
      <c r="Q89" s="308"/>
      <c r="S89" s="310"/>
      <c r="T89" s="310"/>
      <c r="U89" s="310"/>
      <c r="V89" s="310"/>
      <c r="W89" s="310"/>
      <c r="X89" s="310"/>
      <c r="Y89" s="310"/>
      <c r="Z89" s="310"/>
      <c r="AA89" s="310"/>
      <c r="AB89" s="310"/>
      <c r="AC89" s="310"/>
      <c r="AD89" s="310"/>
      <c r="AE89" s="310"/>
      <c r="AF89" s="310"/>
      <c r="AG89" s="310"/>
      <c r="AH89" s="310"/>
      <c r="AI89" s="310"/>
      <c r="AJ89" s="310"/>
      <c r="AK89" s="310"/>
      <c r="AL89" s="310"/>
      <c r="AM89" s="310"/>
      <c r="AN89" s="310"/>
      <c r="AO89" s="310"/>
      <c r="AP89" s="310"/>
      <c r="AQ89" s="310"/>
      <c r="AR89" s="310"/>
      <c r="AS89" s="310"/>
      <c r="AT89" s="310"/>
      <c r="AU89" s="310"/>
      <c r="AV89" s="310"/>
      <c r="AW89" s="310"/>
      <c r="AX89" s="310"/>
      <c r="AY89" s="310"/>
      <c r="AZ89" s="310"/>
      <c r="BA89" s="310"/>
      <c r="BB89" s="310"/>
      <c r="BC89" s="310"/>
      <c r="BD89" s="310"/>
      <c r="BE89" s="310"/>
      <c r="BF89" s="310"/>
      <c r="BG89" s="310"/>
      <c r="BH89" s="310"/>
      <c r="BI89" s="310"/>
      <c r="BJ89" s="310"/>
      <c r="BK89" s="310"/>
    </row>
    <row r="90" spans="1:63" s="309" customFormat="1" x14ac:dyDescent="0.25">
      <c r="A90" s="310"/>
      <c r="B90" s="528"/>
      <c r="C90" s="308"/>
      <c r="D90" s="308"/>
      <c r="E90" s="308"/>
      <c r="F90" s="308"/>
      <c r="G90" s="308"/>
      <c r="H90" s="308"/>
      <c r="I90" s="308"/>
      <c r="J90" s="308"/>
      <c r="K90" s="308"/>
      <c r="L90" s="308"/>
      <c r="M90" s="308"/>
      <c r="O90" s="308"/>
      <c r="P90" s="308"/>
      <c r="Q90" s="308"/>
      <c r="S90" s="310"/>
      <c r="T90" s="310"/>
      <c r="U90" s="310"/>
      <c r="V90" s="310"/>
      <c r="W90" s="310"/>
      <c r="X90" s="310"/>
      <c r="Y90" s="310"/>
      <c r="Z90" s="310"/>
      <c r="AA90" s="310"/>
      <c r="AB90" s="310"/>
      <c r="AC90" s="310"/>
      <c r="AD90" s="310"/>
      <c r="AE90" s="310"/>
      <c r="AF90" s="310"/>
      <c r="AG90" s="310"/>
      <c r="AH90" s="310"/>
      <c r="AI90" s="310"/>
      <c r="AJ90" s="310"/>
      <c r="AK90" s="310"/>
      <c r="AL90" s="310"/>
      <c r="AM90" s="310"/>
      <c r="AN90" s="310"/>
      <c r="AO90" s="310"/>
      <c r="AP90" s="310"/>
      <c r="AQ90" s="310"/>
      <c r="AR90" s="310"/>
      <c r="AS90" s="310"/>
      <c r="AT90" s="310"/>
      <c r="AU90" s="310"/>
      <c r="AV90" s="310"/>
      <c r="AW90" s="310"/>
      <c r="AX90" s="310"/>
      <c r="AY90" s="310"/>
      <c r="AZ90" s="310"/>
      <c r="BA90" s="310"/>
      <c r="BB90" s="310"/>
      <c r="BC90" s="310"/>
      <c r="BD90" s="310"/>
      <c r="BE90" s="310"/>
      <c r="BF90" s="310"/>
      <c r="BG90" s="310"/>
      <c r="BH90" s="310"/>
      <c r="BI90" s="310"/>
      <c r="BJ90" s="310"/>
      <c r="BK90" s="310"/>
    </row>
    <row r="91" spans="1:63" s="309" customFormat="1" x14ac:dyDescent="0.25">
      <c r="A91" s="310"/>
      <c r="B91" s="528"/>
      <c r="C91" s="308"/>
      <c r="D91" s="308"/>
      <c r="E91" s="308"/>
      <c r="F91" s="308"/>
      <c r="G91" s="308"/>
      <c r="H91" s="308"/>
      <c r="I91" s="308"/>
      <c r="J91" s="308"/>
      <c r="K91" s="308"/>
      <c r="L91" s="308"/>
      <c r="M91" s="308"/>
      <c r="O91" s="308"/>
      <c r="P91" s="308"/>
      <c r="Q91" s="308"/>
      <c r="S91" s="310"/>
      <c r="T91" s="310"/>
      <c r="U91" s="310"/>
      <c r="V91" s="310"/>
      <c r="W91" s="310"/>
      <c r="X91" s="310"/>
      <c r="Y91" s="310"/>
      <c r="Z91" s="310"/>
      <c r="AA91" s="310"/>
      <c r="AB91" s="310"/>
      <c r="AC91" s="310"/>
      <c r="AD91" s="310"/>
      <c r="AE91" s="310"/>
      <c r="AF91" s="310"/>
      <c r="AG91" s="310"/>
      <c r="AH91" s="310"/>
      <c r="AI91" s="310"/>
      <c r="AJ91" s="310"/>
      <c r="AK91" s="310"/>
      <c r="AL91" s="310"/>
      <c r="AM91" s="310"/>
      <c r="AN91" s="310"/>
      <c r="AO91" s="310"/>
      <c r="AP91" s="310"/>
      <c r="AQ91" s="310"/>
      <c r="AR91" s="310"/>
      <c r="AS91" s="310"/>
      <c r="AT91" s="310"/>
      <c r="AU91" s="310"/>
      <c r="AV91" s="310"/>
      <c r="AW91" s="310"/>
      <c r="AX91" s="310"/>
      <c r="AY91" s="310"/>
      <c r="AZ91" s="310"/>
      <c r="BA91" s="310"/>
      <c r="BB91" s="310"/>
      <c r="BC91" s="310"/>
      <c r="BD91" s="310"/>
      <c r="BE91" s="310"/>
      <c r="BF91" s="310"/>
      <c r="BG91" s="310"/>
      <c r="BH91" s="310"/>
      <c r="BI91" s="310"/>
      <c r="BJ91" s="310"/>
      <c r="BK91" s="310"/>
    </row>
    <row r="92" spans="1:63" s="309" customFormat="1" x14ac:dyDescent="0.25">
      <c r="A92" s="310"/>
      <c r="B92" s="528"/>
      <c r="C92" s="308"/>
      <c r="D92" s="308"/>
      <c r="E92" s="308"/>
      <c r="F92" s="308"/>
      <c r="G92" s="308"/>
      <c r="H92" s="308"/>
      <c r="I92" s="308"/>
      <c r="J92" s="308"/>
      <c r="K92" s="308"/>
      <c r="L92" s="308"/>
      <c r="M92" s="308"/>
      <c r="O92" s="308"/>
      <c r="P92" s="308"/>
      <c r="Q92" s="308"/>
      <c r="S92" s="310"/>
      <c r="T92" s="310"/>
      <c r="U92" s="310"/>
      <c r="V92" s="310"/>
      <c r="W92" s="310"/>
      <c r="X92" s="310"/>
      <c r="Y92" s="310"/>
      <c r="Z92" s="310"/>
      <c r="AA92" s="310"/>
      <c r="AB92" s="310"/>
      <c r="AC92" s="310"/>
      <c r="AD92" s="310"/>
      <c r="AE92" s="310"/>
      <c r="AF92" s="310"/>
      <c r="AG92" s="310"/>
      <c r="AH92" s="310"/>
      <c r="AI92" s="310"/>
      <c r="AJ92" s="310"/>
      <c r="AK92" s="310"/>
      <c r="AL92" s="310"/>
      <c r="AM92" s="310"/>
      <c r="AN92" s="310"/>
      <c r="AO92" s="310"/>
      <c r="AP92" s="310"/>
      <c r="AQ92" s="310"/>
      <c r="AR92" s="310"/>
      <c r="AS92" s="310"/>
      <c r="AT92" s="310"/>
      <c r="AU92" s="310"/>
      <c r="AV92" s="310"/>
      <c r="AW92" s="310"/>
      <c r="AX92" s="310"/>
      <c r="AY92" s="310"/>
      <c r="AZ92" s="310"/>
      <c r="BA92" s="310"/>
      <c r="BB92" s="310"/>
      <c r="BC92" s="310"/>
      <c r="BD92" s="310"/>
      <c r="BE92" s="310"/>
      <c r="BF92" s="310"/>
      <c r="BG92" s="310"/>
      <c r="BH92" s="310"/>
      <c r="BI92" s="310"/>
      <c r="BJ92" s="310"/>
      <c r="BK92" s="310"/>
    </row>
    <row r="93" spans="1:63" s="309" customFormat="1" x14ac:dyDescent="0.25">
      <c r="A93" s="310"/>
      <c r="B93" s="528"/>
      <c r="C93" s="308"/>
      <c r="D93" s="308"/>
      <c r="E93" s="308"/>
      <c r="F93" s="308"/>
      <c r="G93" s="308"/>
      <c r="H93" s="308"/>
      <c r="I93" s="308"/>
      <c r="J93" s="308"/>
      <c r="K93" s="308"/>
      <c r="L93" s="308"/>
      <c r="M93" s="308"/>
      <c r="O93" s="308"/>
      <c r="P93" s="308"/>
      <c r="Q93" s="308"/>
      <c r="S93" s="310"/>
      <c r="T93" s="310"/>
      <c r="U93" s="310"/>
      <c r="V93" s="310"/>
      <c r="W93" s="310"/>
      <c r="X93" s="310"/>
      <c r="Y93" s="310"/>
      <c r="Z93" s="310"/>
      <c r="AA93" s="310"/>
      <c r="AB93" s="310"/>
      <c r="AC93" s="310"/>
      <c r="AD93" s="310"/>
      <c r="AE93" s="310"/>
      <c r="AF93" s="310"/>
      <c r="AG93" s="310"/>
      <c r="AH93" s="310"/>
      <c r="AI93" s="310"/>
      <c r="AJ93" s="310"/>
      <c r="AK93" s="310"/>
      <c r="AL93" s="310"/>
      <c r="AM93" s="310"/>
      <c r="AN93" s="310"/>
      <c r="AO93" s="310"/>
      <c r="AP93" s="310"/>
      <c r="AQ93" s="310"/>
      <c r="AR93" s="310"/>
      <c r="AS93" s="310"/>
      <c r="AT93" s="310"/>
      <c r="AU93" s="310"/>
      <c r="AV93" s="310"/>
      <c r="AW93" s="310"/>
      <c r="AX93" s="310"/>
      <c r="AY93" s="310"/>
      <c r="AZ93" s="310"/>
      <c r="BA93" s="310"/>
      <c r="BB93" s="310"/>
      <c r="BC93" s="310"/>
      <c r="BD93" s="310"/>
      <c r="BE93" s="310"/>
      <c r="BF93" s="310"/>
      <c r="BG93" s="310"/>
      <c r="BH93" s="310"/>
      <c r="BI93" s="310"/>
      <c r="BJ93" s="310"/>
      <c r="BK93" s="310"/>
    </row>
    <row r="94" spans="1:63" s="309" customFormat="1" x14ac:dyDescent="0.25">
      <c r="A94" s="310"/>
      <c r="B94" s="528"/>
      <c r="C94" s="308"/>
      <c r="D94" s="308"/>
      <c r="E94" s="308"/>
      <c r="F94" s="308"/>
      <c r="G94" s="308"/>
      <c r="H94" s="308"/>
      <c r="I94" s="308"/>
      <c r="J94" s="308"/>
      <c r="K94" s="308"/>
      <c r="L94" s="308"/>
      <c r="M94" s="308"/>
      <c r="O94" s="308"/>
      <c r="P94" s="308"/>
      <c r="Q94" s="308"/>
      <c r="S94" s="310"/>
      <c r="T94" s="310"/>
      <c r="U94" s="310"/>
      <c r="V94" s="310"/>
      <c r="W94" s="310"/>
      <c r="X94" s="310"/>
      <c r="Y94" s="310"/>
      <c r="Z94" s="310"/>
      <c r="AA94" s="310"/>
      <c r="AB94" s="310"/>
      <c r="AC94" s="310"/>
      <c r="AD94" s="310"/>
      <c r="AE94" s="310"/>
      <c r="AF94" s="310"/>
      <c r="AG94" s="310"/>
      <c r="AH94" s="310"/>
      <c r="AI94" s="310"/>
      <c r="AJ94" s="310"/>
      <c r="AK94" s="310"/>
      <c r="AL94" s="310"/>
      <c r="AM94" s="310"/>
      <c r="AN94" s="310"/>
      <c r="AO94" s="310"/>
      <c r="AP94" s="310"/>
      <c r="AQ94" s="310"/>
      <c r="AR94" s="310"/>
      <c r="AS94" s="310"/>
      <c r="AT94" s="310"/>
      <c r="AU94" s="310"/>
      <c r="AV94" s="310"/>
      <c r="AW94" s="310"/>
      <c r="AX94" s="310"/>
      <c r="AY94" s="310"/>
      <c r="AZ94" s="310"/>
      <c r="BA94" s="310"/>
      <c r="BB94" s="310"/>
      <c r="BC94" s="310"/>
      <c r="BD94" s="310"/>
      <c r="BE94" s="310"/>
      <c r="BF94" s="310"/>
      <c r="BG94" s="310"/>
      <c r="BH94" s="310"/>
      <c r="BI94" s="310"/>
      <c r="BJ94" s="310"/>
      <c r="BK94" s="310"/>
    </row>
    <row r="95" spans="1:63" s="309" customFormat="1" x14ac:dyDescent="0.25">
      <c r="A95" s="310"/>
      <c r="B95" s="528"/>
      <c r="C95" s="308"/>
      <c r="D95" s="308"/>
      <c r="E95" s="308"/>
      <c r="F95" s="308"/>
      <c r="G95" s="308"/>
      <c r="H95" s="308"/>
      <c r="I95" s="308"/>
      <c r="J95" s="308"/>
      <c r="K95" s="308"/>
      <c r="L95" s="308"/>
      <c r="M95" s="308"/>
      <c r="O95" s="308"/>
      <c r="P95" s="308"/>
      <c r="Q95" s="308"/>
      <c r="S95" s="310"/>
      <c r="T95" s="310"/>
      <c r="U95" s="310"/>
      <c r="V95" s="310"/>
      <c r="W95" s="310"/>
      <c r="X95" s="310"/>
      <c r="Y95" s="310"/>
      <c r="Z95" s="310"/>
      <c r="AA95" s="310"/>
      <c r="AB95" s="310"/>
      <c r="AC95" s="310"/>
      <c r="AD95" s="310"/>
      <c r="AE95" s="310"/>
      <c r="AF95" s="310"/>
      <c r="AG95" s="310"/>
      <c r="AH95" s="310"/>
      <c r="AI95" s="310"/>
      <c r="AJ95" s="310"/>
      <c r="AK95" s="310"/>
      <c r="AL95" s="310"/>
      <c r="AM95" s="310"/>
      <c r="AN95" s="310"/>
      <c r="AO95" s="310"/>
      <c r="AP95" s="310"/>
      <c r="AQ95" s="310"/>
      <c r="AR95" s="310"/>
      <c r="AS95" s="310"/>
      <c r="AT95" s="310"/>
      <c r="AU95" s="310"/>
      <c r="AV95" s="310"/>
      <c r="AW95" s="310"/>
      <c r="AX95" s="310"/>
      <c r="AY95" s="310"/>
      <c r="AZ95" s="310"/>
      <c r="BA95" s="310"/>
      <c r="BB95" s="310"/>
      <c r="BC95" s="310"/>
      <c r="BD95" s="310"/>
      <c r="BE95" s="310"/>
      <c r="BF95" s="310"/>
      <c r="BG95" s="310"/>
      <c r="BH95" s="310"/>
      <c r="BI95" s="310"/>
      <c r="BJ95" s="310"/>
      <c r="BK95" s="310"/>
    </row>
    <row r="96" spans="1:63" s="309" customFormat="1" ht="3" customHeight="1" x14ac:dyDescent="0.25">
      <c r="A96" s="310"/>
      <c r="B96" s="528"/>
      <c r="C96" s="308"/>
      <c r="D96" s="308"/>
      <c r="E96" s="308"/>
      <c r="F96" s="308"/>
      <c r="G96" s="308"/>
      <c r="H96" s="308"/>
      <c r="I96" s="308"/>
      <c r="J96" s="308"/>
      <c r="K96" s="308"/>
      <c r="L96" s="308"/>
      <c r="M96" s="308"/>
      <c r="O96" s="308"/>
      <c r="P96" s="308"/>
      <c r="Q96" s="308"/>
      <c r="S96" s="310"/>
      <c r="T96" s="310"/>
      <c r="U96" s="310"/>
      <c r="V96" s="310"/>
      <c r="W96" s="310"/>
      <c r="X96" s="310"/>
      <c r="Y96" s="310"/>
      <c r="Z96" s="310"/>
      <c r="AA96" s="310"/>
      <c r="AB96" s="310"/>
      <c r="AC96" s="310"/>
      <c r="AD96" s="310"/>
      <c r="AE96" s="310"/>
      <c r="AF96" s="310"/>
      <c r="AG96" s="310"/>
      <c r="AH96" s="310"/>
      <c r="AI96" s="310"/>
      <c r="AJ96" s="310"/>
      <c r="AK96" s="310"/>
      <c r="AL96" s="310"/>
      <c r="AM96" s="310"/>
      <c r="AN96" s="310"/>
      <c r="AO96" s="310"/>
      <c r="AP96" s="310"/>
      <c r="AQ96" s="310"/>
      <c r="AR96" s="310"/>
      <c r="AS96" s="310"/>
      <c r="AT96" s="310"/>
      <c r="AU96" s="310"/>
      <c r="AV96" s="310"/>
      <c r="AW96" s="310"/>
      <c r="AX96" s="310"/>
      <c r="AY96" s="310"/>
      <c r="AZ96" s="310"/>
      <c r="BA96" s="310"/>
      <c r="BB96" s="310"/>
      <c r="BC96" s="310"/>
      <c r="BD96" s="310"/>
      <c r="BE96" s="310"/>
      <c r="BF96" s="310"/>
      <c r="BG96" s="310"/>
      <c r="BH96" s="310"/>
      <c r="BI96" s="310"/>
      <c r="BJ96" s="310"/>
      <c r="BK96" s="310"/>
    </row>
    <row r="97" spans="1:63" s="309" customFormat="1" x14ac:dyDescent="0.25">
      <c r="A97" s="310"/>
      <c r="B97" s="528"/>
      <c r="C97" s="308"/>
      <c r="D97" s="308"/>
      <c r="E97" s="308"/>
      <c r="F97" s="308"/>
      <c r="G97" s="308"/>
      <c r="H97" s="308"/>
      <c r="I97" s="308"/>
      <c r="J97" s="308"/>
      <c r="K97" s="308"/>
      <c r="L97" s="308"/>
      <c r="M97" s="308"/>
      <c r="O97" s="308"/>
      <c r="P97" s="308"/>
      <c r="Q97" s="308"/>
      <c r="S97" s="310"/>
      <c r="T97" s="310"/>
      <c r="U97" s="310"/>
      <c r="V97" s="310"/>
      <c r="W97" s="310"/>
      <c r="X97" s="310"/>
      <c r="Y97" s="310"/>
      <c r="Z97" s="310"/>
      <c r="AA97" s="310"/>
      <c r="AB97" s="310"/>
      <c r="AC97" s="310"/>
      <c r="AD97" s="310"/>
      <c r="AE97" s="310"/>
      <c r="AF97" s="310"/>
      <c r="AG97" s="310"/>
      <c r="AH97" s="310"/>
      <c r="AI97" s="310"/>
      <c r="AJ97" s="310"/>
      <c r="AK97" s="310"/>
      <c r="AL97" s="310"/>
      <c r="AM97" s="310"/>
      <c r="AN97" s="310"/>
      <c r="AO97" s="310"/>
      <c r="AP97" s="310"/>
      <c r="AQ97" s="310"/>
      <c r="AR97" s="310"/>
      <c r="AS97" s="310"/>
      <c r="AT97" s="310"/>
      <c r="AU97" s="310"/>
      <c r="AV97" s="310"/>
      <c r="AW97" s="310"/>
      <c r="AX97" s="310"/>
      <c r="AY97" s="310"/>
      <c r="AZ97" s="310"/>
      <c r="BA97" s="310"/>
      <c r="BB97" s="310"/>
      <c r="BC97" s="310"/>
      <c r="BD97" s="310"/>
      <c r="BE97" s="310"/>
      <c r="BF97" s="310"/>
      <c r="BG97" s="310"/>
      <c r="BH97" s="310"/>
      <c r="BI97" s="310"/>
      <c r="BJ97" s="310"/>
      <c r="BK97" s="310"/>
    </row>
    <row r="98" spans="1:63" s="309" customFormat="1" x14ac:dyDescent="0.25">
      <c r="A98" s="310"/>
      <c r="B98" s="528"/>
      <c r="C98" s="308"/>
      <c r="D98" s="308"/>
      <c r="E98" s="308"/>
      <c r="F98" s="308"/>
      <c r="G98" s="308"/>
      <c r="H98" s="308"/>
      <c r="I98" s="308"/>
      <c r="J98" s="308"/>
      <c r="K98" s="308"/>
      <c r="L98" s="308"/>
      <c r="M98" s="308"/>
      <c r="O98" s="308"/>
      <c r="P98" s="308"/>
      <c r="Q98" s="308"/>
      <c r="S98" s="310"/>
      <c r="T98" s="310"/>
      <c r="U98" s="310"/>
      <c r="V98" s="310"/>
      <c r="W98" s="310"/>
      <c r="X98" s="310"/>
      <c r="Y98" s="310"/>
      <c r="Z98" s="310"/>
      <c r="AA98" s="310"/>
      <c r="AB98" s="310"/>
      <c r="AC98" s="310"/>
      <c r="AD98" s="310"/>
      <c r="AE98" s="310"/>
      <c r="AF98" s="310"/>
      <c r="AG98" s="310"/>
      <c r="AH98" s="310"/>
      <c r="AI98" s="310"/>
      <c r="AJ98" s="310"/>
      <c r="AK98" s="310"/>
      <c r="AL98" s="310"/>
      <c r="AM98" s="310"/>
      <c r="AN98" s="310"/>
      <c r="AO98" s="310"/>
      <c r="AP98" s="310"/>
      <c r="AQ98" s="310"/>
      <c r="AR98" s="310"/>
      <c r="AS98" s="310"/>
      <c r="AT98" s="310"/>
      <c r="AU98" s="310"/>
      <c r="AV98" s="310"/>
      <c r="AW98" s="310"/>
      <c r="AX98" s="310"/>
      <c r="AY98" s="310"/>
      <c r="AZ98" s="310"/>
      <c r="BA98" s="310"/>
      <c r="BB98" s="310"/>
      <c r="BC98" s="310"/>
      <c r="BD98" s="310"/>
      <c r="BE98" s="310"/>
      <c r="BF98" s="310"/>
      <c r="BG98" s="310"/>
      <c r="BH98" s="310"/>
      <c r="BI98" s="310"/>
      <c r="BJ98" s="310"/>
      <c r="BK98" s="310"/>
    </row>
    <row r="99" spans="1:63" s="309" customFormat="1" x14ac:dyDescent="0.25">
      <c r="A99" s="310"/>
      <c r="B99" s="528"/>
      <c r="C99" s="308"/>
      <c r="D99" s="308"/>
      <c r="E99" s="308"/>
      <c r="F99" s="308"/>
      <c r="G99" s="308"/>
      <c r="H99" s="308"/>
      <c r="I99" s="308"/>
      <c r="J99" s="308"/>
      <c r="K99" s="308"/>
      <c r="L99" s="308"/>
      <c r="M99" s="308"/>
      <c r="O99" s="308"/>
      <c r="P99" s="308"/>
      <c r="Q99" s="308"/>
      <c r="S99" s="310"/>
      <c r="T99" s="310"/>
      <c r="U99" s="310"/>
      <c r="V99" s="310"/>
      <c r="W99" s="310"/>
      <c r="X99" s="310"/>
      <c r="Y99" s="310"/>
      <c r="Z99" s="310"/>
      <c r="AA99" s="310"/>
      <c r="AB99" s="310"/>
      <c r="AC99" s="310"/>
      <c r="AD99" s="310"/>
      <c r="AE99" s="310"/>
      <c r="AF99" s="310"/>
      <c r="AG99" s="310"/>
      <c r="AH99" s="310"/>
      <c r="AI99" s="310"/>
      <c r="AJ99" s="310"/>
      <c r="AK99" s="310"/>
      <c r="AL99" s="310"/>
      <c r="AM99" s="310"/>
      <c r="AN99" s="310"/>
      <c r="AO99" s="310"/>
      <c r="AP99" s="310"/>
      <c r="AQ99" s="310"/>
      <c r="AR99" s="310"/>
      <c r="AS99" s="310"/>
      <c r="AT99" s="310"/>
      <c r="AU99" s="310"/>
      <c r="AV99" s="310"/>
      <c r="AW99" s="310"/>
      <c r="AX99" s="310"/>
      <c r="AY99" s="310"/>
      <c r="AZ99" s="310"/>
      <c r="BA99" s="310"/>
      <c r="BB99" s="310"/>
      <c r="BC99" s="310"/>
      <c r="BD99" s="310"/>
      <c r="BE99" s="310"/>
      <c r="BF99" s="310"/>
      <c r="BG99" s="310"/>
      <c r="BH99" s="310"/>
      <c r="BI99" s="310"/>
      <c r="BJ99" s="310"/>
      <c r="BK99" s="310"/>
    </row>
    <row r="100" spans="1:63" s="309" customFormat="1" x14ac:dyDescent="0.25">
      <c r="A100" s="310"/>
      <c r="B100" s="528"/>
      <c r="C100" s="308"/>
      <c r="D100" s="308"/>
      <c r="E100" s="308"/>
      <c r="F100" s="308"/>
      <c r="G100" s="308"/>
      <c r="H100" s="308"/>
      <c r="I100" s="308"/>
      <c r="J100" s="308"/>
      <c r="K100" s="308"/>
      <c r="L100" s="308"/>
      <c r="M100" s="308"/>
      <c r="O100" s="308"/>
      <c r="P100" s="308"/>
      <c r="Q100" s="308"/>
      <c r="S100" s="310"/>
      <c r="T100" s="310"/>
      <c r="U100" s="310"/>
      <c r="V100" s="310"/>
      <c r="W100" s="310"/>
      <c r="X100" s="310"/>
      <c r="Y100" s="310"/>
      <c r="Z100" s="310"/>
      <c r="AA100" s="310"/>
      <c r="AB100" s="310"/>
      <c r="AC100" s="310"/>
      <c r="AD100" s="310"/>
      <c r="AE100" s="310"/>
      <c r="AF100" s="310"/>
      <c r="AG100" s="310"/>
      <c r="AH100" s="310"/>
      <c r="AI100" s="310"/>
      <c r="AJ100" s="310"/>
      <c r="AK100" s="310"/>
      <c r="AL100" s="310"/>
      <c r="AM100" s="310"/>
      <c r="AN100" s="310"/>
      <c r="AO100" s="310"/>
      <c r="AP100" s="310"/>
      <c r="AQ100" s="310"/>
      <c r="AR100" s="310"/>
      <c r="AS100" s="310"/>
      <c r="AT100" s="310"/>
      <c r="AU100" s="310"/>
      <c r="AV100" s="310"/>
      <c r="AW100" s="310"/>
      <c r="AX100" s="310"/>
      <c r="AY100" s="310"/>
      <c r="AZ100" s="310"/>
      <c r="BA100" s="310"/>
      <c r="BB100" s="310"/>
      <c r="BC100" s="310"/>
      <c r="BD100" s="310"/>
      <c r="BE100" s="310"/>
      <c r="BF100" s="310"/>
      <c r="BG100" s="310"/>
      <c r="BH100" s="310"/>
      <c r="BI100" s="310"/>
      <c r="BJ100" s="310"/>
      <c r="BK100" s="310"/>
    </row>
    <row r="101" spans="1:63" s="309" customFormat="1" x14ac:dyDescent="0.25">
      <c r="A101" s="310"/>
      <c r="B101" s="528"/>
      <c r="C101" s="308"/>
      <c r="D101" s="308"/>
      <c r="E101" s="308"/>
      <c r="F101" s="308"/>
      <c r="G101" s="308"/>
      <c r="H101" s="308"/>
      <c r="I101" s="308"/>
      <c r="J101" s="308"/>
      <c r="K101" s="308"/>
      <c r="L101" s="308"/>
      <c r="M101" s="308"/>
      <c r="O101" s="308"/>
      <c r="P101" s="308"/>
      <c r="Q101" s="308"/>
      <c r="S101" s="310"/>
      <c r="T101" s="310"/>
      <c r="U101" s="310"/>
      <c r="V101" s="310"/>
      <c r="W101" s="310"/>
      <c r="X101" s="310"/>
      <c r="Y101" s="310"/>
      <c r="Z101" s="310"/>
      <c r="AA101" s="310"/>
      <c r="AB101" s="310"/>
      <c r="AC101" s="310"/>
      <c r="AD101" s="310"/>
      <c r="AE101" s="310"/>
      <c r="AF101" s="310"/>
      <c r="AG101" s="310"/>
      <c r="AH101" s="310"/>
      <c r="AI101" s="310"/>
      <c r="AJ101" s="310"/>
      <c r="AK101" s="310"/>
      <c r="AL101" s="310"/>
      <c r="AM101" s="310"/>
      <c r="AN101" s="310"/>
      <c r="AO101" s="310"/>
      <c r="AP101" s="310"/>
      <c r="AQ101" s="310"/>
      <c r="AR101" s="310"/>
      <c r="AS101" s="310"/>
      <c r="AT101" s="310"/>
      <c r="AU101" s="310"/>
      <c r="AV101" s="310"/>
      <c r="AW101" s="310"/>
      <c r="AX101" s="310"/>
      <c r="AY101" s="310"/>
      <c r="AZ101" s="310"/>
      <c r="BA101" s="310"/>
      <c r="BB101" s="310"/>
      <c r="BC101" s="310"/>
      <c r="BD101" s="310"/>
      <c r="BE101" s="310"/>
      <c r="BF101" s="310"/>
      <c r="BG101" s="310"/>
      <c r="BH101" s="310"/>
      <c r="BI101" s="310"/>
      <c r="BJ101" s="310"/>
      <c r="BK101" s="310"/>
    </row>
    <row r="102" spans="1:63" s="309" customFormat="1" x14ac:dyDescent="0.25">
      <c r="A102" s="310"/>
      <c r="B102" s="528"/>
      <c r="C102" s="308"/>
      <c r="D102" s="308"/>
      <c r="E102" s="308"/>
      <c r="F102" s="308"/>
      <c r="G102" s="308"/>
      <c r="H102" s="308"/>
      <c r="I102" s="308"/>
      <c r="J102" s="308"/>
      <c r="K102" s="308"/>
      <c r="L102" s="308"/>
      <c r="M102" s="308"/>
      <c r="O102" s="308"/>
      <c r="P102" s="308"/>
      <c r="Q102" s="308"/>
      <c r="S102" s="310"/>
      <c r="T102" s="310"/>
      <c r="U102" s="310"/>
      <c r="V102" s="310"/>
      <c r="W102" s="310"/>
      <c r="X102" s="310"/>
      <c r="Y102" s="310"/>
      <c r="Z102" s="310"/>
      <c r="AA102" s="310"/>
      <c r="AB102" s="310"/>
      <c r="AC102" s="310"/>
      <c r="AD102" s="310"/>
      <c r="AE102" s="310"/>
      <c r="AF102" s="310"/>
      <c r="AG102" s="310"/>
      <c r="AH102" s="310"/>
      <c r="AI102" s="310"/>
      <c r="AJ102" s="310"/>
      <c r="AK102" s="310"/>
      <c r="AL102" s="310"/>
      <c r="AM102" s="310"/>
      <c r="AN102" s="310"/>
      <c r="AO102" s="310"/>
      <c r="AP102" s="310"/>
      <c r="AQ102" s="310"/>
      <c r="AR102" s="310"/>
      <c r="AS102" s="310"/>
      <c r="AT102" s="310"/>
      <c r="AU102" s="310"/>
      <c r="AV102" s="310"/>
      <c r="AW102" s="310"/>
      <c r="AX102" s="310"/>
      <c r="AY102" s="310"/>
      <c r="AZ102" s="310"/>
      <c r="BA102" s="310"/>
      <c r="BB102" s="310"/>
      <c r="BC102" s="310"/>
      <c r="BD102" s="310"/>
      <c r="BE102" s="310"/>
      <c r="BF102" s="310"/>
      <c r="BG102" s="310"/>
      <c r="BH102" s="310"/>
      <c r="BI102" s="310"/>
      <c r="BJ102" s="310"/>
      <c r="BK102" s="310"/>
    </row>
    <row r="103" spans="1:63" s="309" customFormat="1" x14ac:dyDescent="0.25">
      <c r="A103" s="310"/>
      <c r="B103" s="528"/>
      <c r="C103" s="308"/>
      <c r="D103" s="308"/>
      <c r="E103" s="308"/>
      <c r="F103" s="308"/>
      <c r="G103" s="308"/>
      <c r="H103" s="308"/>
      <c r="I103" s="308"/>
      <c r="J103" s="308"/>
      <c r="K103" s="308"/>
      <c r="L103" s="308"/>
      <c r="M103" s="308"/>
      <c r="O103" s="308"/>
      <c r="P103" s="308"/>
      <c r="Q103" s="308"/>
      <c r="S103" s="310"/>
      <c r="T103" s="310"/>
      <c r="U103" s="310"/>
      <c r="V103" s="310"/>
      <c r="W103" s="310"/>
      <c r="X103" s="310"/>
      <c r="Y103" s="310"/>
      <c r="Z103" s="310"/>
      <c r="AA103" s="310"/>
      <c r="AB103" s="310"/>
      <c r="AC103" s="310"/>
      <c r="AD103" s="310"/>
      <c r="AE103" s="310"/>
      <c r="AF103" s="310"/>
      <c r="AG103" s="310"/>
      <c r="AH103" s="310"/>
      <c r="AI103" s="310"/>
      <c r="AJ103" s="310"/>
      <c r="AK103" s="310"/>
      <c r="AL103" s="310"/>
      <c r="AM103" s="310"/>
      <c r="AN103" s="310"/>
      <c r="AO103" s="310"/>
      <c r="AP103" s="310"/>
      <c r="AQ103" s="310"/>
      <c r="AR103" s="310"/>
      <c r="AS103" s="310"/>
      <c r="AT103" s="310"/>
      <c r="AU103" s="310"/>
      <c r="AV103" s="310"/>
      <c r="AW103" s="310"/>
      <c r="AX103" s="310"/>
      <c r="AY103" s="310"/>
      <c r="AZ103" s="310"/>
      <c r="BA103" s="310"/>
      <c r="BB103" s="310"/>
      <c r="BC103" s="310"/>
      <c r="BD103" s="310"/>
      <c r="BE103" s="310"/>
      <c r="BF103" s="310"/>
      <c r="BG103" s="310"/>
      <c r="BH103" s="310"/>
      <c r="BI103" s="310"/>
      <c r="BJ103" s="310"/>
      <c r="BK103" s="310"/>
    </row>
    <row r="104" spans="1:63" s="309" customFormat="1" x14ac:dyDescent="0.25">
      <c r="A104" s="310"/>
      <c r="B104" s="528"/>
      <c r="C104" s="308"/>
      <c r="D104" s="308"/>
      <c r="E104" s="308"/>
      <c r="F104" s="308"/>
      <c r="G104" s="308"/>
      <c r="H104" s="308"/>
      <c r="I104" s="308"/>
      <c r="J104" s="308"/>
      <c r="K104" s="308"/>
      <c r="L104" s="308"/>
      <c r="M104" s="308"/>
      <c r="O104" s="308"/>
      <c r="P104" s="308"/>
      <c r="Q104" s="308"/>
      <c r="S104" s="310"/>
      <c r="T104" s="310"/>
      <c r="U104" s="310"/>
      <c r="V104" s="310"/>
      <c r="W104" s="310"/>
      <c r="X104" s="310"/>
      <c r="Y104" s="310"/>
      <c r="Z104" s="310"/>
      <c r="AA104" s="310"/>
      <c r="AB104" s="310"/>
      <c r="AC104" s="310"/>
      <c r="AD104" s="310"/>
      <c r="AE104" s="310"/>
      <c r="AF104" s="310"/>
      <c r="AG104" s="310"/>
      <c r="AH104" s="310"/>
      <c r="AI104" s="310"/>
      <c r="AJ104" s="310"/>
      <c r="AK104" s="310"/>
      <c r="AL104" s="310"/>
      <c r="AM104" s="310"/>
      <c r="AN104" s="310"/>
      <c r="AO104" s="310"/>
      <c r="AP104" s="310"/>
      <c r="AQ104" s="310"/>
      <c r="AR104" s="310"/>
      <c r="AS104" s="310"/>
      <c r="AT104" s="310"/>
      <c r="AU104" s="310"/>
      <c r="AV104" s="310"/>
      <c r="AW104" s="310"/>
      <c r="AX104" s="310"/>
      <c r="AY104" s="310"/>
      <c r="AZ104" s="310"/>
      <c r="BA104" s="310"/>
      <c r="BB104" s="310"/>
      <c r="BC104" s="310"/>
      <c r="BD104" s="310"/>
      <c r="BE104" s="310"/>
      <c r="BF104" s="310"/>
      <c r="BG104" s="310"/>
      <c r="BH104" s="310"/>
      <c r="BI104" s="310"/>
      <c r="BJ104" s="310"/>
      <c r="BK104" s="310"/>
    </row>
    <row r="105" spans="1:63" s="309" customFormat="1" x14ac:dyDescent="0.25">
      <c r="A105" s="310"/>
      <c r="B105" s="528"/>
      <c r="C105" s="308"/>
      <c r="D105" s="308"/>
      <c r="E105" s="308"/>
      <c r="F105" s="308"/>
      <c r="G105" s="308"/>
      <c r="H105" s="308"/>
      <c r="I105" s="308"/>
      <c r="J105" s="308"/>
      <c r="K105" s="308"/>
      <c r="L105" s="308"/>
      <c r="M105" s="308"/>
      <c r="O105" s="308"/>
      <c r="P105" s="308"/>
      <c r="Q105" s="308"/>
      <c r="S105" s="310"/>
      <c r="T105" s="310"/>
      <c r="U105" s="310"/>
      <c r="V105" s="310"/>
      <c r="W105" s="310"/>
      <c r="X105" s="310"/>
      <c r="Y105" s="310"/>
      <c r="Z105" s="310"/>
      <c r="AA105" s="310"/>
      <c r="AB105" s="310"/>
      <c r="AC105" s="310"/>
      <c r="AD105" s="310"/>
      <c r="AE105" s="310"/>
      <c r="AF105" s="310"/>
      <c r="AG105" s="310"/>
      <c r="AH105" s="310"/>
      <c r="AI105" s="310"/>
      <c r="AJ105" s="310"/>
      <c r="AK105" s="310"/>
      <c r="AL105" s="310"/>
      <c r="AM105" s="310"/>
      <c r="AN105" s="310"/>
      <c r="AO105" s="310"/>
      <c r="AP105" s="310"/>
      <c r="AQ105" s="310"/>
      <c r="AR105" s="310"/>
      <c r="AS105" s="310"/>
      <c r="AT105" s="310"/>
      <c r="AU105" s="310"/>
      <c r="AV105" s="310"/>
      <c r="AW105" s="310"/>
      <c r="AX105" s="310"/>
      <c r="AY105" s="310"/>
      <c r="AZ105" s="310"/>
      <c r="BA105" s="310"/>
      <c r="BB105" s="310"/>
      <c r="BC105" s="310"/>
      <c r="BD105" s="310"/>
      <c r="BE105" s="310"/>
      <c r="BF105" s="310"/>
      <c r="BG105" s="310"/>
      <c r="BH105" s="310"/>
      <c r="BI105" s="310"/>
      <c r="BJ105" s="310"/>
      <c r="BK105" s="310"/>
    </row>
    <row r="106" spans="1:63" s="309" customFormat="1" x14ac:dyDescent="0.25">
      <c r="A106" s="310"/>
      <c r="B106" s="528"/>
      <c r="C106" s="308"/>
      <c r="D106" s="308"/>
      <c r="E106" s="308"/>
      <c r="F106" s="308"/>
      <c r="G106" s="308"/>
      <c r="H106" s="308"/>
      <c r="I106" s="308"/>
      <c r="J106" s="308"/>
      <c r="K106" s="308"/>
      <c r="L106" s="308"/>
      <c r="M106" s="308"/>
      <c r="O106" s="308"/>
      <c r="P106" s="308"/>
      <c r="Q106" s="308"/>
      <c r="S106" s="310"/>
      <c r="T106" s="310"/>
      <c r="U106" s="310"/>
      <c r="V106" s="310"/>
      <c r="W106" s="310"/>
      <c r="X106" s="310"/>
      <c r="Y106" s="310"/>
      <c r="Z106" s="310"/>
      <c r="AA106" s="310"/>
      <c r="AB106" s="310"/>
      <c r="AC106" s="310"/>
      <c r="AD106" s="310"/>
      <c r="AE106" s="310"/>
      <c r="AF106" s="310"/>
      <c r="AG106" s="310"/>
      <c r="AH106" s="310"/>
      <c r="AI106" s="310"/>
      <c r="AJ106" s="310"/>
      <c r="AK106" s="310"/>
      <c r="AL106" s="310"/>
      <c r="AM106" s="310"/>
      <c r="AN106" s="310"/>
      <c r="AO106" s="310"/>
      <c r="AP106" s="310"/>
      <c r="AQ106" s="310"/>
      <c r="AR106" s="310"/>
      <c r="AS106" s="310"/>
      <c r="AT106" s="310"/>
      <c r="AU106" s="310"/>
      <c r="AV106" s="310"/>
      <c r="AW106" s="310"/>
      <c r="AX106" s="310"/>
      <c r="AY106" s="310"/>
      <c r="AZ106" s="310"/>
      <c r="BA106" s="310"/>
      <c r="BB106" s="310"/>
      <c r="BC106" s="310"/>
      <c r="BD106" s="310"/>
      <c r="BE106" s="310"/>
      <c r="BF106" s="310"/>
      <c r="BG106" s="310"/>
      <c r="BH106" s="310"/>
      <c r="BI106" s="310"/>
      <c r="BJ106" s="310"/>
      <c r="BK106" s="310"/>
    </row>
    <row r="107" spans="1:63" s="309" customFormat="1" x14ac:dyDescent="0.25">
      <c r="A107" s="310"/>
      <c r="B107" s="528"/>
      <c r="C107" s="308"/>
      <c r="D107" s="308"/>
      <c r="E107" s="308"/>
      <c r="F107" s="308"/>
      <c r="G107" s="308"/>
      <c r="H107" s="308"/>
      <c r="I107" s="308"/>
      <c r="J107" s="308"/>
      <c r="K107" s="308"/>
      <c r="L107" s="308"/>
      <c r="M107" s="308"/>
      <c r="O107" s="308"/>
      <c r="P107" s="308"/>
      <c r="Q107" s="308"/>
      <c r="S107" s="310"/>
      <c r="T107" s="310"/>
      <c r="U107" s="310"/>
      <c r="V107" s="310"/>
      <c r="W107" s="310"/>
      <c r="X107" s="310"/>
      <c r="Y107" s="310"/>
      <c r="Z107" s="310"/>
      <c r="AA107" s="310"/>
      <c r="AB107" s="310"/>
      <c r="AC107" s="310"/>
      <c r="AD107" s="310"/>
      <c r="AE107" s="310"/>
      <c r="AF107" s="310"/>
      <c r="AG107" s="310"/>
      <c r="AH107" s="310"/>
      <c r="AI107" s="310"/>
      <c r="AJ107" s="310"/>
      <c r="AK107" s="310"/>
      <c r="AL107" s="310"/>
      <c r="AM107" s="310"/>
      <c r="AN107" s="310"/>
      <c r="AO107" s="310"/>
      <c r="AP107" s="310"/>
      <c r="AQ107" s="310"/>
      <c r="AR107" s="310"/>
      <c r="AS107" s="310"/>
      <c r="AT107" s="310"/>
      <c r="AU107" s="310"/>
      <c r="AV107" s="310"/>
      <c r="AW107" s="310"/>
      <c r="AX107" s="310"/>
      <c r="AY107" s="310"/>
      <c r="AZ107" s="310"/>
      <c r="BA107" s="310"/>
      <c r="BB107" s="310"/>
      <c r="BC107" s="310"/>
      <c r="BD107" s="310"/>
      <c r="BE107" s="310"/>
      <c r="BF107" s="310"/>
      <c r="BG107" s="310"/>
      <c r="BH107" s="310"/>
      <c r="BI107" s="310"/>
      <c r="BJ107" s="310"/>
      <c r="BK107" s="310"/>
    </row>
    <row r="108" spans="1:63" s="309" customFormat="1" x14ac:dyDescent="0.25">
      <c r="A108" s="310"/>
      <c r="B108" s="528"/>
      <c r="C108" s="308"/>
      <c r="D108" s="308"/>
      <c r="E108" s="308"/>
      <c r="F108" s="308"/>
      <c r="G108" s="308"/>
      <c r="H108" s="308"/>
      <c r="I108" s="308"/>
      <c r="J108" s="308"/>
      <c r="K108" s="308"/>
      <c r="L108" s="308"/>
      <c r="M108" s="308"/>
      <c r="O108" s="308"/>
      <c r="P108" s="308"/>
      <c r="Q108" s="308"/>
      <c r="S108" s="310"/>
      <c r="T108" s="310"/>
      <c r="U108" s="310"/>
      <c r="V108" s="310"/>
      <c r="W108" s="310"/>
      <c r="X108" s="310"/>
      <c r="Y108" s="310"/>
      <c r="Z108" s="310"/>
      <c r="AA108" s="310"/>
      <c r="AB108" s="310"/>
      <c r="AC108" s="310"/>
      <c r="AD108" s="310"/>
      <c r="AE108" s="310"/>
      <c r="AF108" s="310"/>
      <c r="AG108" s="310"/>
      <c r="AH108" s="310"/>
      <c r="AI108" s="310"/>
      <c r="AJ108" s="310"/>
      <c r="AK108" s="310"/>
      <c r="AL108" s="310"/>
      <c r="AM108" s="310"/>
      <c r="AN108" s="310"/>
      <c r="AO108" s="310"/>
      <c r="AP108" s="310"/>
      <c r="AQ108" s="310"/>
      <c r="AR108" s="310"/>
      <c r="AS108" s="310"/>
      <c r="AT108" s="310"/>
      <c r="AU108" s="310"/>
      <c r="AV108" s="310"/>
      <c r="AW108" s="310"/>
      <c r="AX108" s="310"/>
      <c r="AY108" s="310"/>
      <c r="AZ108" s="310"/>
      <c r="BA108" s="310"/>
      <c r="BB108" s="310"/>
      <c r="BC108" s="310"/>
      <c r="BD108" s="310"/>
      <c r="BE108" s="310"/>
      <c r="BF108" s="310"/>
      <c r="BG108" s="310"/>
      <c r="BH108" s="310"/>
      <c r="BI108" s="310"/>
      <c r="BJ108" s="310"/>
      <c r="BK108" s="310"/>
    </row>
    <row r="109" spans="1:63" s="309" customFormat="1" x14ac:dyDescent="0.25">
      <c r="A109" s="310"/>
      <c r="B109" s="528"/>
      <c r="C109" s="308"/>
      <c r="D109" s="308"/>
      <c r="E109" s="308"/>
      <c r="F109" s="308"/>
      <c r="G109" s="308"/>
      <c r="H109" s="308"/>
      <c r="I109" s="308"/>
      <c r="J109" s="308"/>
      <c r="K109" s="308"/>
      <c r="L109" s="308"/>
      <c r="M109" s="308"/>
      <c r="O109" s="308"/>
      <c r="P109" s="308"/>
      <c r="Q109" s="308"/>
      <c r="S109" s="310"/>
      <c r="T109" s="310"/>
      <c r="U109" s="310"/>
      <c r="V109" s="310"/>
      <c r="W109" s="310"/>
      <c r="X109" s="310"/>
      <c r="Y109" s="310"/>
      <c r="Z109" s="310"/>
      <c r="AA109" s="310"/>
      <c r="AB109" s="310"/>
      <c r="AC109" s="310"/>
      <c r="AD109" s="310"/>
      <c r="AE109" s="310"/>
      <c r="AF109" s="310"/>
      <c r="AG109" s="310"/>
      <c r="AH109" s="310"/>
      <c r="AI109" s="310"/>
      <c r="AJ109" s="310"/>
      <c r="AK109" s="310"/>
      <c r="AL109" s="310"/>
      <c r="AM109" s="310"/>
      <c r="AN109" s="310"/>
      <c r="AO109" s="310"/>
      <c r="AP109" s="310"/>
      <c r="AQ109" s="310"/>
      <c r="AR109" s="310"/>
      <c r="AS109" s="310"/>
      <c r="AT109" s="310"/>
      <c r="AU109" s="310"/>
      <c r="AV109" s="310"/>
      <c r="AW109" s="310"/>
      <c r="AX109" s="310"/>
      <c r="AY109" s="310"/>
      <c r="AZ109" s="310"/>
      <c r="BA109" s="310"/>
      <c r="BB109" s="310"/>
      <c r="BC109" s="310"/>
      <c r="BD109" s="310"/>
      <c r="BE109" s="310"/>
      <c r="BF109" s="310"/>
      <c r="BG109" s="310"/>
      <c r="BH109" s="310"/>
      <c r="BI109" s="310"/>
      <c r="BJ109" s="310"/>
      <c r="BK109" s="310"/>
    </row>
    <row r="110" spans="1:63" s="309" customFormat="1" x14ac:dyDescent="0.25">
      <c r="A110" s="310"/>
      <c r="B110" s="528"/>
      <c r="C110" s="308"/>
      <c r="D110" s="308"/>
      <c r="E110" s="308"/>
      <c r="F110" s="308"/>
      <c r="G110" s="308"/>
      <c r="H110" s="308"/>
      <c r="I110" s="308"/>
      <c r="J110" s="308"/>
      <c r="K110" s="308"/>
      <c r="L110" s="308"/>
      <c r="M110" s="308"/>
      <c r="O110" s="308"/>
      <c r="P110" s="308"/>
      <c r="Q110" s="308"/>
      <c r="S110" s="310"/>
      <c r="T110" s="310"/>
      <c r="U110" s="310"/>
      <c r="V110" s="310"/>
      <c r="W110" s="310"/>
      <c r="X110" s="310"/>
      <c r="Y110" s="310"/>
      <c r="Z110" s="310"/>
      <c r="AA110" s="310"/>
      <c r="AB110" s="310"/>
      <c r="AC110" s="310"/>
      <c r="AD110" s="310"/>
      <c r="AE110" s="310"/>
      <c r="AF110" s="310"/>
      <c r="AG110" s="310"/>
      <c r="AH110" s="310"/>
      <c r="AI110" s="310"/>
      <c r="AJ110" s="310"/>
      <c r="AK110" s="310"/>
      <c r="AL110" s="310"/>
      <c r="AM110" s="310"/>
      <c r="AN110" s="310"/>
      <c r="AO110" s="310"/>
      <c r="AP110" s="310"/>
      <c r="AQ110" s="310"/>
      <c r="AR110" s="310"/>
      <c r="AS110" s="310"/>
      <c r="AT110" s="310"/>
      <c r="AU110" s="310"/>
      <c r="AV110" s="310"/>
      <c r="AW110" s="310"/>
      <c r="AX110" s="310"/>
      <c r="AY110" s="310"/>
      <c r="AZ110" s="310"/>
      <c r="BA110" s="310"/>
      <c r="BB110" s="310"/>
      <c r="BC110" s="310"/>
      <c r="BD110" s="310"/>
      <c r="BE110" s="310"/>
      <c r="BF110" s="310"/>
      <c r="BG110" s="310"/>
      <c r="BH110" s="310"/>
      <c r="BI110" s="310"/>
      <c r="BJ110" s="310"/>
      <c r="BK110" s="310"/>
    </row>
    <row r="111" spans="1:63" s="309" customFormat="1" x14ac:dyDescent="0.25">
      <c r="A111" s="310"/>
      <c r="B111" s="528"/>
      <c r="C111" s="308"/>
      <c r="D111" s="308"/>
      <c r="E111" s="308"/>
      <c r="F111" s="308"/>
      <c r="G111" s="308"/>
      <c r="H111" s="308"/>
      <c r="I111" s="308"/>
      <c r="J111" s="308"/>
      <c r="K111" s="308"/>
      <c r="L111" s="308"/>
      <c r="M111" s="308"/>
      <c r="O111" s="308"/>
      <c r="P111" s="308"/>
      <c r="Q111" s="308"/>
      <c r="S111" s="310"/>
      <c r="T111" s="310"/>
      <c r="U111" s="310"/>
      <c r="V111" s="310"/>
      <c r="W111" s="310"/>
      <c r="X111" s="310"/>
      <c r="Y111" s="310"/>
      <c r="Z111" s="310"/>
      <c r="AA111" s="310"/>
      <c r="AB111" s="310"/>
      <c r="AC111" s="310"/>
      <c r="AD111" s="310"/>
      <c r="AE111" s="310"/>
      <c r="AF111" s="310"/>
      <c r="AG111" s="310"/>
      <c r="AH111" s="310"/>
      <c r="AI111" s="310"/>
      <c r="AJ111" s="310"/>
      <c r="AK111" s="310"/>
      <c r="AL111" s="310"/>
      <c r="AM111" s="310"/>
      <c r="AN111" s="310"/>
      <c r="AO111" s="310"/>
      <c r="AP111" s="310"/>
      <c r="AQ111" s="310"/>
      <c r="AR111" s="310"/>
      <c r="AS111" s="310"/>
      <c r="AT111" s="310"/>
      <c r="AU111" s="310"/>
      <c r="AV111" s="310"/>
      <c r="AW111" s="310"/>
      <c r="AX111" s="310"/>
      <c r="AY111" s="310"/>
      <c r="AZ111" s="310"/>
      <c r="BA111" s="310"/>
      <c r="BB111" s="310"/>
      <c r="BC111" s="310"/>
      <c r="BD111" s="310"/>
      <c r="BE111" s="310"/>
      <c r="BF111" s="310"/>
      <c r="BG111" s="310"/>
      <c r="BH111" s="310"/>
      <c r="BI111" s="310"/>
      <c r="BJ111" s="310"/>
      <c r="BK111" s="310"/>
    </row>
    <row r="112" spans="1:63" s="309" customFormat="1" x14ac:dyDescent="0.25">
      <c r="A112" s="310"/>
      <c r="B112" s="528"/>
      <c r="C112" s="308"/>
      <c r="D112" s="308"/>
      <c r="E112" s="308"/>
      <c r="F112" s="308"/>
      <c r="G112" s="308"/>
      <c r="H112" s="308"/>
      <c r="I112" s="308"/>
      <c r="J112" s="308"/>
      <c r="K112" s="308"/>
      <c r="L112" s="308"/>
      <c r="M112" s="308"/>
      <c r="O112" s="308"/>
      <c r="P112" s="308"/>
      <c r="Q112" s="308"/>
      <c r="S112" s="310"/>
      <c r="T112" s="310"/>
      <c r="U112" s="310"/>
      <c r="V112" s="310"/>
      <c r="W112" s="310"/>
      <c r="X112" s="310"/>
      <c r="Y112" s="310"/>
      <c r="Z112" s="310"/>
      <c r="AA112" s="310"/>
      <c r="AB112" s="310"/>
      <c r="AC112" s="310"/>
      <c r="AD112" s="310"/>
      <c r="AE112" s="310"/>
      <c r="AF112" s="310"/>
      <c r="AG112" s="310"/>
      <c r="AH112" s="310"/>
      <c r="AI112" s="310"/>
      <c r="AJ112" s="310"/>
      <c r="AK112" s="310"/>
      <c r="AL112" s="310"/>
      <c r="AM112" s="310"/>
      <c r="AN112" s="310"/>
      <c r="AO112" s="310"/>
      <c r="AP112" s="310"/>
      <c r="AQ112" s="310"/>
      <c r="AR112" s="310"/>
      <c r="AS112" s="310"/>
      <c r="AT112" s="310"/>
      <c r="AU112" s="310"/>
      <c r="AV112" s="310"/>
      <c r="AW112" s="310"/>
      <c r="AX112" s="310"/>
      <c r="AY112" s="310"/>
      <c r="AZ112" s="310"/>
      <c r="BA112" s="310"/>
      <c r="BB112" s="310"/>
      <c r="BC112" s="310"/>
      <c r="BD112" s="310"/>
      <c r="BE112" s="310"/>
      <c r="BF112" s="310"/>
      <c r="BG112" s="310"/>
      <c r="BH112" s="310"/>
      <c r="BI112" s="310"/>
      <c r="BJ112" s="310"/>
      <c r="BK112" s="310"/>
    </row>
    <row r="113" spans="1:63" s="309" customFormat="1" x14ac:dyDescent="0.25">
      <c r="A113" s="310"/>
      <c r="B113" s="528"/>
      <c r="C113" s="308"/>
      <c r="D113" s="308"/>
      <c r="E113" s="308"/>
      <c r="F113" s="308"/>
      <c r="G113" s="308"/>
      <c r="H113" s="308"/>
      <c r="I113" s="308"/>
      <c r="J113" s="308"/>
      <c r="K113" s="308"/>
      <c r="L113" s="308"/>
      <c r="M113" s="308"/>
      <c r="O113" s="308"/>
      <c r="P113" s="308"/>
      <c r="Q113" s="308"/>
      <c r="S113" s="310"/>
      <c r="T113" s="310"/>
      <c r="U113" s="310"/>
      <c r="V113" s="310"/>
      <c r="W113" s="310"/>
      <c r="X113" s="310"/>
      <c r="Y113" s="310"/>
      <c r="Z113" s="310"/>
      <c r="AA113" s="310"/>
      <c r="AB113" s="310"/>
      <c r="AC113" s="310"/>
      <c r="AD113" s="310"/>
      <c r="AE113" s="310"/>
      <c r="AF113" s="310"/>
      <c r="AG113" s="310"/>
      <c r="AH113" s="310"/>
      <c r="AI113" s="310"/>
      <c r="AJ113" s="310"/>
      <c r="AK113" s="310"/>
      <c r="AL113" s="310"/>
      <c r="AM113" s="310"/>
      <c r="AN113" s="310"/>
      <c r="AO113" s="310"/>
      <c r="AP113" s="310"/>
      <c r="AQ113" s="310"/>
      <c r="AR113" s="310"/>
      <c r="AS113" s="310"/>
      <c r="AT113" s="310"/>
      <c r="AU113" s="310"/>
      <c r="AV113" s="310"/>
      <c r="AW113" s="310"/>
      <c r="AX113" s="310"/>
      <c r="AY113" s="310"/>
      <c r="AZ113" s="310"/>
      <c r="BA113" s="310"/>
      <c r="BB113" s="310"/>
      <c r="BC113" s="310"/>
      <c r="BD113" s="310"/>
      <c r="BE113" s="310"/>
      <c r="BF113" s="310"/>
      <c r="BG113" s="310"/>
      <c r="BH113" s="310"/>
      <c r="BI113" s="310"/>
      <c r="BJ113" s="310"/>
      <c r="BK113" s="310"/>
    </row>
    <row r="114" spans="1:63" s="309" customFormat="1" x14ac:dyDescent="0.25">
      <c r="A114" s="310"/>
      <c r="B114" s="528"/>
      <c r="C114" s="308"/>
      <c r="D114" s="308"/>
      <c r="E114" s="308"/>
      <c r="F114" s="308"/>
      <c r="G114" s="308"/>
      <c r="H114" s="308"/>
      <c r="I114" s="308"/>
      <c r="J114" s="308"/>
      <c r="K114" s="308"/>
      <c r="L114" s="308"/>
      <c r="M114" s="308"/>
      <c r="O114" s="308"/>
      <c r="P114" s="308"/>
      <c r="Q114" s="308"/>
      <c r="S114" s="310"/>
      <c r="T114" s="310"/>
      <c r="U114" s="310"/>
      <c r="V114" s="310"/>
      <c r="W114" s="310"/>
      <c r="X114" s="310"/>
      <c r="Y114" s="310"/>
      <c r="Z114" s="310"/>
      <c r="AA114" s="310"/>
      <c r="AB114" s="310"/>
      <c r="AC114" s="310"/>
      <c r="AD114" s="310"/>
      <c r="AE114" s="310"/>
      <c r="AF114" s="310"/>
      <c r="AG114" s="310"/>
      <c r="AH114" s="310"/>
      <c r="AI114" s="310"/>
      <c r="AJ114" s="310"/>
      <c r="AK114" s="310"/>
      <c r="AL114" s="310"/>
      <c r="AM114" s="310"/>
      <c r="AN114" s="310"/>
      <c r="AO114" s="310"/>
      <c r="AP114" s="310"/>
      <c r="AQ114" s="310"/>
      <c r="AR114" s="310"/>
      <c r="AS114" s="310"/>
      <c r="AT114" s="310"/>
      <c r="AU114" s="310"/>
      <c r="AV114" s="310"/>
      <c r="AW114" s="310"/>
      <c r="AX114" s="310"/>
      <c r="AY114" s="310"/>
      <c r="AZ114" s="310"/>
      <c r="BA114" s="310"/>
      <c r="BB114" s="310"/>
      <c r="BC114" s="310"/>
      <c r="BD114" s="310"/>
      <c r="BE114" s="310"/>
      <c r="BF114" s="310"/>
      <c r="BG114" s="310"/>
      <c r="BH114" s="310"/>
      <c r="BI114" s="310"/>
      <c r="BJ114" s="310"/>
      <c r="BK114" s="310"/>
    </row>
    <row r="115" spans="1:63" s="309" customFormat="1" x14ac:dyDescent="0.25">
      <c r="A115" s="310"/>
      <c r="B115" s="528"/>
      <c r="C115" s="308"/>
      <c r="D115" s="308"/>
      <c r="E115" s="308"/>
      <c r="F115" s="308"/>
      <c r="G115" s="308"/>
      <c r="H115" s="308"/>
      <c r="I115" s="308"/>
      <c r="J115" s="308"/>
      <c r="K115" s="308"/>
      <c r="L115" s="308"/>
      <c r="M115" s="308"/>
      <c r="O115" s="308"/>
      <c r="P115" s="308"/>
      <c r="Q115" s="308"/>
      <c r="S115" s="310"/>
      <c r="T115" s="310"/>
      <c r="U115" s="310"/>
      <c r="V115" s="310"/>
      <c r="W115" s="310"/>
      <c r="X115" s="310"/>
      <c r="Y115" s="310"/>
      <c r="Z115" s="310"/>
      <c r="AA115" s="310"/>
      <c r="AB115" s="310"/>
      <c r="AC115" s="310"/>
      <c r="AD115" s="310"/>
      <c r="AE115" s="310"/>
      <c r="AF115" s="310"/>
      <c r="AG115" s="310"/>
      <c r="AH115" s="310"/>
      <c r="AI115" s="310"/>
      <c r="AJ115" s="310"/>
      <c r="AK115" s="310"/>
      <c r="AL115" s="310"/>
      <c r="AM115" s="310"/>
      <c r="AN115" s="310"/>
      <c r="AO115" s="310"/>
      <c r="AP115" s="310"/>
      <c r="AQ115" s="310"/>
      <c r="AR115" s="310"/>
      <c r="AS115" s="310"/>
      <c r="AT115" s="310"/>
      <c r="AU115" s="310"/>
      <c r="AV115" s="310"/>
      <c r="AW115" s="310"/>
      <c r="AX115" s="310"/>
      <c r="AY115" s="310"/>
      <c r="AZ115" s="310"/>
      <c r="BA115" s="310"/>
      <c r="BB115" s="310"/>
      <c r="BC115" s="310"/>
      <c r="BD115" s="310"/>
      <c r="BE115" s="310"/>
      <c r="BF115" s="310"/>
      <c r="BG115" s="310"/>
      <c r="BH115" s="310"/>
      <c r="BI115" s="310"/>
      <c r="BJ115" s="310"/>
      <c r="BK115" s="310"/>
    </row>
    <row r="116" spans="1:63" s="309" customFormat="1" x14ac:dyDescent="0.25">
      <c r="A116" s="310"/>
      <c r="B116" s="528"/>
      <c r="C116" s="308"/>
      <c r="D116" s="308"/>
      <c r="E116" s="308"/>
      <c r="F116" s="308"/>
      <c r="G116" s="308"/>
      <c r="H116" s="308"/>
      <c r="I116" s="308"/>
      <c r="J116" s="308"/>
      <c r="K116" s="308"/>
      <c r="L116" s="308"/>
      <c r="M116" s="308"/>
      <c r="O116" s="308"/>
      <c r="P116" s="308"/>
      <c r="Q116" s="308"/>
      <c r="S116" s="310"/>
      <c r="T116" s="310"/>
      <c r="U116" s="310"/>
      <c r="V116" s="310"/>
      <c r="W116" s="310"/>
      <c r="X116" s="310"/>
      <c r="Y116" s="310"/>
      <c r="Z116" s="310"/>
      <c r="AA116" s="310"/>
      <c r="AB116" s="310"/>
      <c r="AC116" s="310"/>
      <c r="AD116" s="310"/>
      <c r="AE116" s="310"/>
      <c r="AF116" s="310"/>
      <c r="AG116" s="310"/>
      <c r="AH116" s="310"/>
      <c r="AI116" s="310"/>
      <c r="AJ116" s="310"/>
      <c r="AK116" s="310"/>
      <c r="AL116" s="310"/>
      <c r="AM116" s="310"/>
      <c r="AN116" s="310"/>
      <c r="AO116" s="310"/>
      <c r="AP116" s="310"/>
      <c r="AQ116" s="310"/>
      <c r="AR116" s="310"/>
      <c r="AS116" s="310"/>
      <c r="AT116" s="310"/>
      <c r="AU116" s="310"/>
      <c r="AV116" s="310"/>
      <c r="AW116" s="310"/>
      <c r="AX116" s="310"/>
      <c r="AY116" s="310"/>
      <c r="AZ116" s="310"/>
      <c r="BA116" s="310"/>
      <c r="BB116" s="310"/>
      <c r="BC116" s="310"/>
      <c r="BD116" s="310"/>
      <c r="BE116" s="310"/>
      <c r="BF116" s="310"/>
      <c r="BG116" s="310"/>
      <c r="BH116" s="310"/>
      <c r="BI116" s="310"/>
      <c r="BJ116" s="310"/>
      <c r="BK116" s="310"/>
    </row>
    <row r="117" spans="1:63" s="309" customFormat="1" x14ac:dyDescent="0.25">
      <c r="A117" s="310"/>
      <c r="B117" s="528"/>
      <c r="C117" s="308"/>
      <c r="D117" s="308"/>
      <c r="E117" s="308"/>
      <c r="F117" s="308"/>
      <c r="G117" s="308"/>
      <c r="H117" s="308"/>
      <c r="I117" s="308"/>
      <c r="J117" s="308"/>
      <c r="K117" s="308"/>
      <c r="L117" s="308"/>
      <c r="M117" s="308"/>
      <c r="O117" s="308"/>
      <c r="P117" s="308"/>
      <c r="Q117" s="308"/>
      <c r="S117" s="310"/>
      <c r="T117" s="310"/>
      <c r="U117" s="310"/>
      <c r="V117" s="310"/>
      <c r="W117" s="310"/>
      <c r="X117" s="310"/>
      <c r="Y117" s="310"/>
      <c r="Z117" s="310"/>
      <c r="AA117" s="310"/>
      <c r="AB117" s="310"/>
      <c r="AC117" s="310"/>
      <c r="AD117" s="310"/>
      <c r="AE117" s="310"/>
      <c r="AF117" s="310"/>
      <c r="AG117" s="310"/>
      <c r="AH117" s="310"/>
      <c r="AI117" s="310"/>
      <c r="AJ117" s="310"/>
      <c r="AK117" s="310"/>
      <c r="AL117" s="310"/>
      <c r="AM117" s="310"/>
      <c r="AN117" s="310"/>
      <c r="AO117" s="310"/>
      <c r="AP117" s="310"/>
      <c r="AQ117" s="310"/>
      <c r="AR117" s="310"/>
      <c r="AS117" s="310"/>
      <c r="AT117" s="310"/>
      <c r="AU117" s="310"/>
      <c r="AV117" s="310"/>
      <c r="AW117" s="310"/>
      <c r="AX117" s="310"/>
      <c r="AY117" s="310"/>
      <c r="AZ117" s="310"/>
      <c r="BA117" s="310"/>
      <c r="BB117" s="310"/>
      <c r="BC117" s="310"/>
      <c r="BD117" s="310"/>
      <c r="BE117" s="310"/>
      <c r="BF117" s="310"/>
      <c r="BG117" s="310"/>
      <c r="BH117" s="310"/>
      <c r="BI117" s="310"/>
      <c r="BJ117" s="310"/>
      <c r="BK117" s="310"/>
    </row>
    <row r="118" spans="1:63" s="309" customFormat="1" x14ac:dyDescent="0.25">
      <c r="A118" s="310"/>
      <c r="B118" s="528"/>
      <c r="C118" s="308"/>
      <c r="D118" s="308"/>
      <c r="E118" s="308"/>
      <c r="F118" s="308"/>
      <c r="G118" s="308"/>
      <c r="H118" s="308"/>
      <c r="I118" s="308"/>
      <c r="J118" s="308"/>
      <c r="K118" s="308"/>
      <c r="L118" s="308"/>
      <c r="M118" s="308"/>
      <c r="O118" s="308"/>
      <c r="P118" s="308"/>
      <c r="Q118" s="308"/>
      <c r="S118" s="310"/>
      <c r="T118" s="310"/>
      <c r="U118" s="310"/>
      <c r="V118" s="310"/>
      <c r="W118" s="310"/>
      <c r="X118" s="310"/>
      <c r="Y118" s="310"/>
      <c r="Z118" s="310"/>
      <c r="AA118" s="310"/>
      <c r="AB118" s="310"/>
      <c r="AC118" s="310"/>
      <c r="AD118" s="310"/>
      <c r="AE118" s="310"/>
      <c r="AF118" s="310"/>
      <c r="AG118" s="310"/>
      <c r="AH118" s="310"/>
      <c r="AI118" s="310"/>
      <c r="AJ118" s="310"/>
      <c r="AK118" s="310"/>
      <c r="AL118" s="310"/>
      <c r="AM118" s="310"/>
      <c r="AN118" s="310"/>
      <c r="AO118" s="310"/>
      <c r="AP118" s="310"/>
      <c r="AQ118" s="310"/>
      <c r="AR118" s="310"/>
      <c r="AS118" s="310"/>
      <c r="AT118" s="310"/>
      <c r="AU118" s="310"/>
      <c r="AV118" s="310"/>
      <c r="AW118" s="310"/>
      <c r="AX118" s="310"/>
      <c r="AY118" s="310"/>
      <c r="AZ118" s="310"/>
      <c r="BA118" s="310"/>
      <c r="BB118" s="310"/>
      <c r="BC118" s="310"/>
      <c r="BD118" s="310"/>
      <c r="BE118" s="310"/>
      <c r="BF118" s="310"/>
      <c r="BG118" s="310"/>
      <c r="BH118" s="310"/>
      <c r="BI118" s="310"/>
      <c r="BJ118" s="310"/>
      <c r="BK118" s="310"/>
    </row>
    <row r="119" spans="1:63" s="309" customFormat="1" x14ac:dyDescent="0.25">
      <c r="A119" s="310"/>
      <c r="B119" s="528"/>
      <c r="C119" s="308"/>
      <c r="D119" s="308"/>
      <c r="E119" s="308"/>
      <c r="F119" s="308"/>
      <c r="G119" s="308"/>
      <c r="H119" s="308"/>
      <c r="I119" s="308"/>
      <c r="J119" s="308"/>
      <c r="K119" s="308"/>
      <c r="L119" s="308"/>
      <c r="M119" s="308"/>
      <c r="O119" s="308"/>
      <c r="P119" s="308"/>
      <c r="Q119" s="308"/>
      <c r="S119" s="310"/>
      <c r="T119" s="310"/>
      <c r="U119" s="310"/>
      <c r="V119" s="310"/>
      <c r="W119" s="310"/>
      <c r="X119" s="310"/>
      <c r="Y119" s="310"/>
      <c r="Z119" s="310"/>
      <c r="AA119" s="310"/>
      <c r="AB119" s="310"/>
      <c r="AC119" s="310"/>
      <c r="AD119" s="310"/>
      <c r="AE119" s="310"/>
      <c r="AF119" s="310"/>
      <c r="AG119" s="310"/>
      <c r="AH119" s="310"/>
      <c r="AI119" s="310"/>
      <c r="AJ119" s="310"/>
      <c r="AK119" s="310"/>
      <c r="AL119" s="310"/>
      <c r="AM119" s="310"/>
      <c r="AN119" s="310"/>
      <c r="AO119" s="310"/>
      <c r="AP119" s="310"/>
      <c r="AQ119" s="310"/>
      <c r="AR119" s="310"/>
      <c r="AS119" s="310"/>
      <c r="AT119" s="310"/>
      <c r="AU119" s="310"/>
      <c r="AV119" s="310"/>
      <c r="AW119" s="310"/>
      <c r="AX119" s="310"/>
      <c r="AY119" s="310"/>
      <c r="AZ119" s="310"/>
      <c r="BA119" s="310"/>
      <c r="BB119" s="310"/>
      <c r="BC119" s="310"/>
      <c r="BD119" s="310"/>
      <c r="BE119" s="310"/>
      <c r="BF119" s="310"/>
      <c r="BG119" s="310"/>
      <c r="BH119" s="310"/>
      <c r="BI119" s="310"/>
      <c r="BJ119" s="310"/>
      <c r="BK119" s="310"/>
    </row>
    <row r="120" spans="1:63" s="309" customFormat="1" x14ac:dyDescent="0.25">
      <c r="A120" s="310"/>
      <c r="B120" s="528"/>
      <c r="C120" s="308"/>
      <c r="D120" s="308"/>
      <c r="E120" s="308"/>
      <c r="F120" s="308"/>
      <c r="G120" s="308"/>
      <c r="H120" s="308"/>
      <c r="I120" s="308"/>
      <c r="J120" s="308"/>
      <c r="K120" s="308"/>
      <c r="L120" s="308"/>
      <c r="M120" s="308"/>
      <c r="O120" s="308"/>
      <c r="P120" s="308"/>
      <c r="Q120" s="308"/>
      <c r="S120" s="310"/>
      <c r="T120" s="310"/>
      <c r="U120" s="310"/>
      <c r="V120" s="310"/>
      <c r="W120" s="310"/>
      <c r="X120" s="310"/>
      <c r="Y120" s="310"/>
      <c r="Z120" s="310"/>
      <c r="AA120" s="310"/>
      <c r="AB120" s="310"/>
      <c r="AC120" s="310"/>
      <c r="AD120" s="310"/>
      <c r="AE120" s="310"/>
      <c r="AF120" s="310"/>
      <c r="AG120" s="310"/>
      <c r="AH120" s="310"/>
      <c r="AI120" s="310"/>
      <c r="AJ120" s="310"/>
      <c r="AK120" s="310"/>
      <c r="AL120" s="310"/>
      <c r="AM120" s="310"/>
      <c r="AN120" s="310"/>
      <c r="AO120" s="310"/>
      <c r="AP120" s="310"/>
      <c r="AQ120" s="310"/>
      <c r="AR120" s="310"/>
      <c r="AS120" s="310"/>
      <c r="AT120" s="310"/>
      <c r="AU120" s="310"/>
      <c r="AV120" s="310"/>
      <c r="AW120" s="310"/>
      <c r="AX120" s="310"/>
      <c r="AY120" s="310"/>
      <c r="AZ120" s="310"/>
      <c r="BA120" s="310"/>
      <c r="BB120" s="310"/>
      <c r="BC120" s="310"/>
      <c r="BD120" s="310"/>
      <c r="BE120" s="310"/>
      <c r="BF120" s="310"/>
      <c r="BG120" s="310"/>
      <c r="BH120" s="310"/>
      <c r="BI120" s="310"/>
      <c r="BJ120" s="310"/>
      <c r="BK120" s="310"/>
    </row>
    <row r="121" spans="1:63" s="309" customFormat="1" x14ac:dyDescent="0.25">
      <c r="A121" s="310"/>
      <c r="B121" s="528"/>
      <c r="C121" s="308"/>
      <c r="D121" s="308"/>
      <c r="E121" s="308"/>
      <c r="F121" s="308"/>
      <c r="G121" s="308"/>
      <c r="H121" s="308"/>
      <c r="I121" s="308"/>
      <c r="J121" s="308"/>
      <c r="K121" s="308"/>
      <c r="L121" s="308"/>
      <c r="M121" s="308"/>
      <c r="O121" s="308"/>
      <c r="P121" s="308"/>
      <c r="Q121" s="308"/>
      <c r="S121" s="310"/>
      <c r="T121" s="310"/>
      <c r="U121" s="310"/>
      <c r="V121" s="310"/>
      <c r="W121" s="310"/>
      <c r="X121" s="310"/>
      <c r="Y121" s="310"/>
      <c r="Z121" s="310"/>
      <c r="AA121" s="310"/>
      <c r="AB121" s="310"/>
      <c r="AC121" s="310"/>
      <c r="AD121" s="310"/>
      <c r="AE121" s="310"/>
      <c r="AF121" s="310"/>
      <c r="AG121" s="310"/>
      <c r="AH121" s="310"/>
      <c r="AI121" s="310"/>
      <c r="AJ121" s="310"/>
      <c r="AK121" s="310"/>
      <c r="AL121" s="310"/>
      <c r="AM121" s="310"/>
      <c r="AN121" s="310"/>
      <c r="AO121" s="310"/>
      <c r="AP121" s="310"/>
      <c r="AQ121" s="310"/>
      <c r="AR121" s="310"/>
      <c r="AS121" s="310"/>
      <c r="AT121" s="310"/>
      <c r="AU121" s="310"/>
      <c r="AV121" s="310"/>
      <c r="AW121" s="310"/>
      <c r="AX121" s="310"/>
      <c r="AY121" s="310"/>
      <c r="AZ121" s="310"/>
      <c r="BA121" s="310"/>
      <c r="BB121" s="310"/>
      <c r="BC121" s="310"/>
      <c r="BD121" s="310"/>
      <c r="BE121" s="310"/>
      <c r="BF121" s="310"/>
      <c r="BG121" s="310"/>
      <c r="BH121" s="310"/>
      <c r="BI121" s="310"/>
      <c r="BJ121" s="310"/>
      <c r="BK121" s="310"/>
    </row>
    <row r="122" spans="1:63" s="309" customFormat="1" x14ac:dyDescent="0.25">
      <c r="A122" s="310"/>
      <c r="B122" s="528"/>
      <c r="C122" s="308"/>
      <c r="D122" s="308"/>
      <c r="E122" s="308"/>
      <c r="F122" s="308"/>
      <c r="G122" s="308"/>
      <c r="H122" s="308"/>
      <c r="I122" s="308"/>
      <c r="J122" s="308"/>
      <c r="K122" s="308"/>
      <c r="L122" s="308"/>
      <c r="M122" s="308"/>
      <c r="O122" s="308"/>
      <c r="P122" s="308"/>
      <c r="Q122" s="308"/>
      <c r="S122" s="310"/>
      <c r="T122" s="310"/>
      <c r="U122" s="310"/>
      <c r="V122" s="310"/>
      <c r="W122" s="310"/>
      <c r="X122" s="310"/>
      <c r="Y122" s="310"/>
      <c r="Z122" s="310"/>
      <c r="AA122" s="310"/>
      <c r="AB122" s="310"/>
      <c r="AC122" s="310"/>
      <c r="AD122" s="310"/>
      <c r="AE122" s="310"/>
      <c r="AF122" s="310"/>
      <c r="AG122" s="310"/>
      <c r="AH122" s="310"/>
      <c r="AI122" s="310"/>
      <c r="AJ122" s="310"/>
      <c r="AK122" s="310"/>
      <c r="AL122" s="310"/>
      <c r="AM122" s="310"/>
      <c r="AN122" s="310"/>
      <c r="AO122" s="310"/>
      <c r="AP122" s="310"/>
      <c r="AQ122" s="310"/>
      <c r="AR122" s="310"/>
      <c r="AS122" s="310"/>
      <c r="AT122" s="310"/>
      <c r="AU122" s="310"/>
      <c r="AV122" s="310"/>
      <c r="AW122" s="310"/>
      <c r="AX122" s="310"/>
      <c r="AY122" s="310"/>
      <c r="AZ122" s="310"/>
      <c r="BA122" s="310"/>
      <c r="BB122" s="310"/>
      <c r="BC122" s="310"/>
      <c r="BD122" s="310"/>
      <c r="BE122" s="310"/>
      <c r="BF122" s="310"/>
      <c r="BG122" s="310"/>
      <c r="BH122" s="310"/>
      <c r="BI122" s="310"/>
      <c r="BJ122" s="310"/>
      <c r="BK122" s="310"/>
    </row>
    <row r="123" spans="1:63" s="309" customFormat="1" x14ac:dyDescent="0.25">
      <c r="A123" s="310"/>
      <c r="B123" s="528"/>
      <c r="C123" s="308"/>
      <c r="D123" s="308"/>
      <c r="E123" s="308"/>
      <c r="F123" s="308"/>
      <c r="G123" s="308"/>
      <c r="H123" s="308"/>
      <c r="I123" s="308"/>
      <c r="J123" s="308"/>
      <c r="K123" s="308"/>
      <c r="L123" s="308"/>
      <c r="M123" s="308"/>
      <c r="O123" s="308"/>
      <c r="P123" s="308"/>
      <c r="Q123" s="308"/>
      <c r="S123" s="310"/>
      <c r="T123" s="310"/>
      <c r="U123" s="310"/>
      <c r="V123" s="310"/>
      <c r="W123" s="310"/>
      <c r="X123" s="310"/>
      <c r="Y123" s="310"/>
      <c r="Z123" s="310"/>
      <c r="AA123" s="310"/>
      <c r="AB123" s="310"/>
      <c r="AC123" s="310"/>
      <c r="AD123" s="310"/>
      <c r="AE123" s="310"/>
      <c r="AF123" s="310"/>
      <c r="AG123" s="310"/>
      <c r="AH123" s="310"/>
      <c r="AI123" s="310"/>
      <c r="AJ123" s="310"/>
      <c r="AK123" s="310"/>
      <c r="AL123" s="310"/>
      <c r="AM123" s="310"/>
      <c r="AN123" s="310"/>
      <c r="AO123" s="310"/>
      <c r="AP123" s="310"/>
      <c r="AQ123" s="310"/>
      <c r="AR123" s="310"/>
      <c r="AS123" s="310"/>
      <c r="AT123" s="310"/>
      <c r="AU123" s="310"/>
      <c r="AV123" s="310"/>
      <c r="AW123" s="310"/>
      <c r="AX123" s="310"/>
      <c r="AY123" s="310"/>
      <c r="AZ123" s="310"/>
      <c r="BA123" s="310"/>
      <c r="BB123" s="310"/>
      <c r="BC123" s="310"/>
      <c r="BD123" s="310"/>
      <c r="BE123" s="310"/>
      <c r="BF123" s="310"/>
      <c r="BG123" s="310"/>
      <c r="BH123" s="310"/>
      <c r="BI123" s="310"/>
      <c r="BJ123" s="310"/>
      <c r="BK123" s="310"/>
    </row>
    <row r="124" spans="1:63" s="309" customFormat="1" x14ac:dyDescent="0.25">
      <c r="A124" s="310"/>
      <c r="B124" s="528"/>
      <c r="C124" s="308"/>
      <c r="D124" s="308"/>
      <c r="E124" s="308"/>
      <c r="F124" s="308"/>
      <c r="G124" s="308"/>
      <c r="H124" s="308"/>
      <c r="I124" s="308"/>
      <c r="J124" s="308"/>
      <c r="K124" s="308"/>
      <c r="L124" s="308"/>
      <c r="M124" s="308"/>
      <c r="O124" s="308"/>
      <c r="P124" s="308"/>
      <c r="Q124" s="308"/>
      <c r="S124" s="310"/>
      <c r="T124" s="310"/>
      <c r="U124" s="310"/>
      <c r="V124" s="310"/>
      <c r="W124" s="310"/>
      <c r="X124" s="310"/>
      <c r="Y124" s="310"/>
      <c r="Z124" s="310"/>
      <c r="AA124" s="310"/>
      <c r="AB124" s="310"/>
      <c r="AC124" s="310"/>
      <c r="AD124" s="310"/>
      <c r="AE124" s="310"/>
      <c r="AF124" s="310"/>
      <c r="AG124" s="310"/>
      <c r="AH124" s="310"/>
      <c r="AI124" s="310"/>
      <c r="AJ124" s="310"/>
      <c r="AK124" s="310"/>
      <c r="AL124" s="310"/>
      <c r="AM124" s="310"/>
      <c r="AN124" s="310"/>
      <c r="AO124" s="310"/>
      <c r="AP124" s="310"/>
      <c r="AQ124" s="310"/>
      <c r="AR124" s="310"/>
      <c r="AS124" s="310"/>
      <c r="AT124" s="310"/>
      <c r="AU124" s="310"/>
      <c r="AV124" s="310"/>
      <c r="AW124" s="310"/>
      <c r="AX124" s="310"/>
      <c r="AY124" s="310"/>
      <c r="AZ124" s="310"/>
      <c r="BA124" s="310"/>
      <c r="BB124" s="310"/>
      <c r="BC124" s="310"/>
      <c r="BD124" s="310"/>
      <c r="BE124" s="310"/>
      <c r="BF124" s="310"/>
      <c r="BG124" s="310"/>
      <c r="BH124" s="310"/>
      <c r="BI124" s="310"/>
      <c r="BJ124" s="310"/>
      <c r="BK124" s="310"/>
    </row>
    <row r="125" spans="1:63" s="309" customFormat="1" x14ac:dyDescent="0.25">
      <c r="A125" s="310"/>
      <c r="B125" s="528"/>
      <c r="C125" s="308"/>
      <c r="D125" s="308"/>
      <c r="E125" s="308"/>
      <c r="F125" s="308"/>
      <c r="G125" s="308"/>
      <c r="H125" s="308"/>
      <c r="I125" s="308"/>
      <c r="J125" s="308"/>
      <c r="K125" s="308"/>
      <c r="L125" s="308"/>
      <c r="M125" s="308"/>
      <c r="O125" s="308"/>
      <c r="P125" s="308"/>
      <c r="Q125" s="308"/>
      <c r="S125" s="310"/>
      <c r="T125" s="310"/>
      <c r="U125" s="310"/>
      <c r="V125" s="310"/>
      <c r="W125" s="310"/>
      <c r="X125" s="310"/>
      <c r="Y125" s="310"/>
      <c r="Z125" s="310"/>
      <c r="AA125" s="310"/>
      <c r="AB125" s="310"/>
      <c r="AC125" s="310"/>
      <c r="AD125" s="310"/>
      <c r="AE125" s="310"/>
      <c r="AF125" s="310"/>
      <c r="AG125" s="310"/>
      <c r="AH125" s="310"/>
      <c r="AI125" s="310"/>
      <c r="AJ125" s="310"/>
      <c r="AK125" s="310"/>
      <c r="AL125" s="310"/>
      <c r="AM125" s="310"/>
      <c r="AN125" s="310"/>
      <c r="AO125" s="310"/>
      <c r="AP125" s="310"/>
      <c r="AQ125" s="310"/>
      <c r="AR125" s="310"/>
      <c r="AS125" s="310"/>
      <c r="AT125" s="310"/>
      <c r="AU125" s="310"/>
      <c r="AV125" s="310"/>
      <c r="AW125" s="310"/>
      <c r="AX125" s="310"/>
      <c r="AY125" s="310"/>
      <c r="AZ125" s="310"/>
      <c r="BA125" s="310"/>
      <c r="BB125" s="310"/>
      <c r="BC125" s="310"/>
      <c r="BD125" s="310"/>
      <c r="BE125" s="310"/>
      <c r="BF125" s="310"/>
      <c r="BG125" s="310"/>
      <c r="BH125" s="310"/>
      <c r="BI125" s="310"/>
      <c r="BJ125" s="310"/>
      <c r="BK125" s="310"/>
    </row>
    <row r="126" spans="1:63" s="309" customFormat="1" x14ac:dyDescent="0.25">
      <c r="A126" s="310"/>
      <c r="B126" s="528"/>
      <c r="C126" s="308"/>
      <c r="D126" s="308"/>
      <c r="E126" s="308"/>
      <c r="F126" s="308"/>
      <c r="G126" s="308"/>
      <c r="H126" s="308"/>
      <c r="I126" s="308"/>
      <c r="J126" s="308"/>
      <c r="K126" s="308"/>
      <c r="L126" s="308"/>
      <c r="M126" s="308"/>
      <c r="O126" s="308"/>
      <c r="P126" s="308"/>
      <c r="Q126" s="308"/>
      <c r="S126" s="310"/>
      <c r="T126" s="310"/>
      <c r="U126" s="310"/>
      <c r="V126" s="310"/>
      <c r="W126" s="310"/>
      <c r="X126" s="310"/>
      <c r="Y126" s="310"/>
      <c r="Z126" s="310"/>
      <c r="AA126" s="310"/>
      <c r="AB126" s="310"/>
      <c r="AC126" s="310"/>
      <c r="AD126" s="310"/>
      <c r="AE126" s="310"/>
      <c r="AF126" s="310"/>
      <c r="AG126" s="310"/>
      <c r="AH126" s="310"/>
      <c r="AI126" s="310"/>
      <c r="AJ126" s="310"/>
      <c r="AK126" s="310"/>
      <c r="AL126" s="310"/>
      <c r="AM126" s="310"/>
      <c r="AN126" s="310"/>
      <c r="AO126" s="310"/>
      <c r="AP126" s="310"/>
      <c r="AQ126" s="310"/>
      <c r="AR126" s="310"/>
      <c r="AS126" s="310"/>
      <c r="AT126" s="310"/>
      <c r="AU126" s="310"/>
      <c r="AV126" s="310"/>
      <c r="AW126" s="310"/>
      <c r="AX126" s="310"/>
      <c r="AY126" s="310"/>
      <c r="AZ126" s="310"/>
      <c r="BA126" s="310"/>
      <c r="BB126" s="310"/>
      <c r="BC126" s="310"/>
      <c r="BD126" s="310"/>
      <c r="BE126" s="310"/>
      <c r="BF126" s="310"/>
      <c r="BG126" s="310"/>
      <c r="BH126" s="310"/>
      <c r="BI126" s="310"/>
      <c r="BJ126" s="310"/>
      <c r="BK126" s="310"/>
    </row>
    <row r="127" spans="1:63" s="309" customFormat="1" x14ac:dyDescent="0.25">
      <c r="A127" s="310"/>
      <c r="B127" s="528"/>
      <c r="C127" s="308"/>
      <c r="D127" s="308"/>
      <c r="E127" s="308"/>
      <c r="F127" s="308"/>
      <c r="G127" s="308"/>
      <c r="H127" s="308"/>
      <c r="I127" s="308"/>
      <c r="J127" s="308"/>
      <c r="K127" s="308"/>
      <c r="L127" s="308"/>
      <c r="M127" s="308"/>
      <c r="O127" s="308"/>
      <c r="P127" s="308"/>
      <c r="Q127" s="308"/>
      <c r="S127" s="310"/>
      <c r="T127" s="310"/>
      <c r="U127" s="310"/>
      <c r="V127" s="310"/>
      <c r="W127" s="310"/>
      <c r="X127" s="310"/>
      <c r="Y127" s="310"/>
      <c r="Z127" s="310"/>
      <c r="AA127" s="310"/>
      <c r="AB127" s="310"/>
      <c r="AC127" s="310"/>
      <c r="AD127" s="310"/>
      <c r="AE127" s="310"/>
      <c r="AF127" s="310"/>
      <c r="AG127" s="310"/>
      <c r="AH127" s="310"/>
      <c r="AI127" s="310"/>
      <c r="AJ127" s="310"/>
      <c r="AK127" s="310"/>
      <c r="AL127" s="310"/>
      <c r="AM127" s="310"/>
      <c r="AN127" s="310"/>
      <c r="AO127" s="310"/>
      <c r="AP127" s="310"/>
      <c r="AQ127" s="310"/>
      <c r="AR127" s="310"/>
      <c r="AS127" s="310"/>
      <c r="AT127" s="310"/>
      <c r="AU127" s="310"/>
      <c r="AV127" s="310"/>
      <c r="AW127" s="310"/>
      <c r="AX127" s="310"/>
      <c r="AY127" s="310"/>
      <c r="AZ127" s="310"/>
      <c r="BA127" s="310"/>
      <c r="BB127" s="310"/>
      <c r="BC127" s="310"/>
      <c r="BD127" s="310"/>
      <c r="BE127" s="310"/>
      <c r="BF127" s="310"/>
      <c r="BG127" s="310"/>
      <c r="BH127" s="310"/>
      <c r="BI127" s="310"/>
      <c r="BJ127" s="310"/>
      <c r="BK127" s="310"/>
    </row>
    <row r="128" spans="1:63" s="309" customFormat="1" x14ac:dyDescent="0.25">
      <c r="A128" s="310"/>
      <c r="B128" s="528"/>
      <c r="C128" s="308"/>
      <c r="D128" s="308"/>
      <c r="E128" s="308"/>
      <c r="F128" s="308"/>
      <c r="G128" s="308"/>
      <c r="H128" s="308"/>
      <c r="I128" s="308"/>
      <c r="J128" s="308"/>
      <c r="K128" s="308"/>
      <c r="L128" s="308"/>
      <c r="M128" s="308"/>
      <c r="O128" s="308"/>
      <c r="P128" s="308"/>
      <c r="Q128" s="308"/>
      <c r="S128" s="310"/>
      <c r="T128" s="310"/>
      <c r="U128" s="310"/>
      <c r="V128" s="310"/>
      <c r="W128" s="310"/>
      <c r="X128" s="310"/>
      <c r="Y128" s="310"/>
      <c r="Z128" s="310"/>
      <c r="AA128" s="310"/>
      <c r="AB128" s="310"/>
      <c r="AC128" s="310"/>
      <c r="AD128" s="310"/>
      <c r="AE128" s="310"/>
      <c r="AF128" s="310"/>
      <c r="AG128" s="310"/>
      <c r="AH128" s="310"/>
      <c r="AI128" s="310"/>
      <c r="AJ128" s="310"/>
      <c r="AK128" s="310"/>
      <c r="AL128" s="310"/>
      <c r="AM128" s="310"/>
      <c r="AN128" s="310"/>
      <c r="AO128" s="310"/>
      <c r="AP128" s="310"/>
      <c r="AQ128" s="310"/>
      <c r="AR128" s="310"/>
      <c r="AS128" s="310"/>
      <c r="AT128" s="310"/>
      <c r="AU128" s="310"/>
      <c r="AV128" s="310"/>
      <c r="AW128" s="310"/>
      <c r="AX128" s="310"/>
      <c r="AY128" s="310"/>
      <c r="AZ128" s="310"/>
      <c r="BA128" s="310"/>
      <c r="BB128" s="310"/>
      <c r="BC128" s="310"/>
      <c r="BD128" s="310"/>
      <c r="BE128" s="310"/>
      <c r="BF128" s="310"/>
      <c r="BG128" s="310"/>
      <c r="BH128" s="310"/>
      <c r="BI128" s="310"/>
      <c r="BJ128" s="310"/>
      <c r="BK128" s="310"/>
    </row>
    <row r="129" spans="1:63" s="309" customFormat="1" x14ac:dyDescent="0.25">
      <c r="A129" s="310"/>
      <c r="B129" s="528"/>
      <c r="C129" s="308"/>
      <c r="D129" s="308"/>
      <c r="E129" s="308"/>
      <c r="F129" s="308"/>
      <c r="G129" s="308"/>
      <c r="H129" s="308"/>
      <c r="I129" s="308"/>
      <c r="J129" s="308"/>
      <c r="K129" s="308"/>
      <c r="L129" s="308"/>
      <c r="M129" s="308"/>
      <c r="O129" s="308"/>
      <c r="P129" s="308"/>
      <c r="Q129" s="308"/>
      <c r="S129" s="310"/>
      <c r="T129" s="310"/>
      <c r="U129" s="310"/>
      <c r="V129" s="310"/>
      <c r="W129" s="310"/>
      <c r="X129" s="310"/>
      <c r="Y129" s="310"/>
      <c r="Z129" s="310"/>
      <c r="AA129" s="310"/>
      <c r="AB129" s="310"/>
      <c r="AC129" s="310"/>
      <c r="AD129" s="310"/>
      <c r="AE129" s="310"/>
      <c r="AF129" s="310"/>
      <c r="AG129" s="310"/>
      <c r="AH129" s="310"/>
      <c r="AI129" s="310"/>
      <c r="AJ129" s="310"/>
      <c r="AK129" s="310"/>
      <c r="AL129" s="310"/>
      <c r="AM129" s="310"/>
      <c r="AN129" s="310"/>
      <c r="AO129" s="310"/>
      <c r="AP129" s="310"/>
      <c r="AQ129" s="310"/>
      <c r="AR129" s="310"/>
      <c r="AS129" s="310"/>
      <c r="AT129" s="310"/>
      <c r="AU129" s="310"/>
      <c r="AV129" s="310"/>
      <c r="AW129" s="310"/>
      <c r="AX129" s="310"/>
      <c r="AY129" s="310"/>
      <c r="AZ129" s="310"/>
      <c r="BA129" s="310"/>
      <c r="BB129" s="310"/>
      <c r="BC129" s="310"/>
      <c r="BD129" s="310"/>
      <c r="BE129" s="310"/>
      <c r="BF129" s="310"/>
      <c r="BG129" s="310"/>
      <c r="BH129" s="310"/>
      <c r="BI129" s="310"/>
      <c r="BJ129" s="310"/>
      <c r="BK129" s="310"/>
    </row>
    <row r="130" spans="1:63" s="309" customFormat="1" x14ac:dyDescent="0.25">
      <c r="A130" s="310"/>
      <c r="B130" s="528"/>
      <c r="C130" s="308"/>
      <c r="D130" s="308"/>
      <c r="E130" s="308"/>
      <c r="F130" s="308"/>
      <c r="G130" s="308"/>
      <c r="H130" s="308"/>
      <c r="I130" s="308"/>
      <c r="J130" s="308"/>
      <c r="K130" s="308"/>
      <c r="L130" s="308"/>
      <c r="M130" s="308"/>
      <c r="O130" s="308"/>
      <c r="P130" s="308"/>
      <c r="Q130" s="308"/>
      <c r="S130" s="310"/>
      <c r="T130" s="310"/>
      <c r="U130" s="310"/>
      <c r="V130" s="310"/>
      <c r="W130" s="310"/>
      <c r="X130" s="310"/>
      <c r="Y130" s="310"/>
      <c r="Z130" s="310"/>
      <c r="AA130" s="310"/>
      <c r="AB130" s="310"/>
      <c r="AC130" s="310"/>
      <c r="AD130" s="310"/>
      <c r="AE130" s="310"/>
      <c r="AF130" s="310"/>
      <c r="AG130" s="310"/>
      <c r="AH130" s="310"/>
      <c r="AI130" s="310"/>
      <c r="AJ130" s="310"/>
      <c r="AK130" s="310"/>
      <c r="AL130" s="310"/>
      <c r="AM130" s="310"/>
      <c r="AN130" s="310"/>
      <c r="AO130" s="310"/>
      <c r="AP130" s="310"/>
      <c r="AQ130" s="310"/>
      <c r="AR130" s="310"/>
      <c r="AS130" s="310"/>
      <c r="AT130" s="310"/>
      <c r="AU130" s="310"/>
      <c r="AV130" s="310"/>
      <c r="AW130" s="310"/>
      <c r="AX130" s="310"/>
      <c r="AY130" s="310"/>
      <c r="AZ130" s="310"/>
      <c r="BA130" s="310"/>
      <c r="BB130" s="310"/>
      <c r="BC130" s="310"/>
      <c r="BD130" s="310"/>
      <c r="BE130" s="310"/>
      <c r="BF130" s="310"/>
      <c r="BG130" s="310"/>
      <c r="BH130" s="310"/>
      <c r="BI130" s="310"/>
      <c r="BJ130" s="310"/>
      <c r="BK130" s="310"/>
    </row>
    <row r="131" spans="1:63" s="309" customFormat="1" x14ac:dyDescent="0.25">
      <c r="A131" s="310"/>
      <c r="B131" s="528"/>
      <c r="C131" s="308"/>
      <c r="D131" s="308"/>
      <c r="E131" s="308"/>
      <c r="F131" s="308"/>
      <c r="G131" s="308"/>
      <c r="H131" s="308"/>
      <c r="I131" s="308"/>
      <c r="J131" s="308"/>
      <c r="K131" s="308"/>
      <c r="L131" s="308"/>
      <c r="M131" s="308"/>
      <c r="O131" s="308"/>
      <c r="P131" s="308"/>
      <c r="Q131" s="308"/>
      <c r="S131" s="310"/>
      <c r="T131" s="310"/>
      <c r="U131" s="310"/>
      <c r="V131" s="310"/>
      <c r="W131" s="310"/>
      <c r="X131" s="310"/>
      <c r="Y131" s="310"/>
      <c r="Z131" s="310"/>
      <c r="AA131" s="310"/>
      <c r="AB131" s="310"/>
      <c r="AC131" s="310"/>
      <c r="AD131" s="310"/>
      <c r="AE131" s="310"/>
      <c r="AF131" s="310"/>
      <c r="AG131" s="310"/>
      <c r="AH131" s="310"/>
      <c r="AI131" s="310"/>
      <c r="AJ131" s="310"/>
      <c r="AK131" s="310"/>
      <c r="AL131" s="310"/>
      <c r="AM131" s="310"/>
      <c r="AN131" s="310"/>
      <c r="AO131" s="310"/>
      <c r="AP131" s="310"/>
      <c r="AQ131" s="310"/>
      <c r="AR131" s="310"/>
      <c r="AS131" s="310"/>
      <c r="AT131" s="310"/>
      <c r="AU131" s="310"/>
      <c r="AV131" s="310"/>
      <c r="AW131" s="310"/>
      <c r="AX131" s="310"/>
      <c r="AY131" s="310"/>
      <c r="AZ131" s="310"/>
      <c r="BA131" s="310"/>
      <c r="BB131" s="310"/>
      <c r="BC131" s="310"/>
      <c r="BD131" s="310"/>
      <c r="BE131" s="310"/>
      <c r="BF131" s="310"/>
      <c r="BG131" s="310"/>
      <c r="BH131" s="310"/>
      <c r="BI131" s="310"/>
      <c r="BJ131" s="310"/>
      <c r="BK131" s="310"/>
    </row>
    <row r="132" spans="1:63" s="309" customFormat="1" x14ac:dyDescent="0.25">
      <c r="A132" s="310"/>
      <c r="B132" s="528"/>
      <c r="C132" s="308"/>
      <c r="D132" s="308"/>
      <c r="E132" s="308"/>
      <c r="F132" s="308"/>
      <c r="G132" s="308"/>
      <c r="H132" s="308"/>
      <c r="I132" s="308"/>
      <c r="J132" s="308"/>
      <c r="K132" s="308"/>
      <c r="L132" s="308"/>
      <c r="M132" s="308"/>
      <c r="O132" s="308"/>
      <c r="P132" s="308"/>
      <c r="Q132" s="308"/>
      <c r="S132" s="310"/>
      <c r="T132" s="310"/>
      <c r="U132" s="310"/>
      <c r="V132" s="310"/>
      <c r="W132" s="310"/>
      <c r="X132" s="310"/>
      <c r="Y132" s="310"/>
      <c r="Z132" s="310"/>
      <c r="AA132" s="310"/>
      <c r="AB132" s="310"/>
      <c r="AC132" s="310"/>
      <c r="AD132" s="310"/>
      <c r="AE132" s="310"/>
      <c r="AF132" s="310"/>
      <c r="AG132" s="310"/>
      <c r="AH132" s="310"/>
      <c r="AI132" s="310"/>
      <c r="AJ132" s="310"/>
      <c r="AK132" s="310"/>
      <c r="AL132" s="310"/>
      <c r="AM132" s="310"/>
      <c r="AN132" s="310"/>
      <c r="AO132" s="310"/>
      <c r="AP132" s="310"/>
      <c r="AQ132" s="310"/>
      <c r="AR132" s="310"/>
      <c r="AS132" s="310"/>
      <c r="AT132" s="310"/>
      <c r="AU132" s="310"/>
      <c r="AV132" s="310"/>
      <c r="AW132" s="310"/>
      <c r="AX132" s="310"/>
      <c r="AY132" s="310"/>
      <c r="AZ132" s="310"/>
      <c r="BA132" s="310"/>
      <c r="BB132" s="310"/>
      <c r="BC132" s="310"/>
      <c r="BD132" s="310"/>
      <c r="BE132" s="310"/>
      <c r="BF132" s="310"/>
      <c r="BG132" s="310"/>
      <c r="BH132" s="310"/>
      <c r="BI132" s="310"/>
      <c r="BJ132" s="310"/>
      <c r="BK132" s="310"/>
    </row>
    <row r="133" spans="1:63" s="309" customFormat="1" x14ac:dyDescent="0.25">
      <c r="A133" s="310"/>
      <c r="B133" s="528"/>
      <c r="C133" s="308"/>
      <c r="D133" s="308"/>
      <c r="E133" s="308"/>
      <c r="F133" s="308"/>
      <c r="G133" s="308"/>
      <c r="H133" s="308"/>
      <c r="I133" s="308"/>
      <c r="J133" s="308"/>
      <c r="K133" s="308"/>
      <c r="L133" s="308"/>
      <c r="M133" s="308"/>
      <c r="O133" s="308"/>
      <c r="P133" s="308"/>
      <c r="Q133" s="308"/>
      <c r="S133" s="310"/>
      <c r="T133" s="310"/>
      <c r="U133" s="310"/>
      <c r="V133" s="310"/>
      <c r="W133" s="310"/>
      <c r="X133" s="310"/>
      <c r="Y133" s="310"/>
      <c r="Z133" s="310"/>
      <c r="AA133" s="310"/>
      <c r="AB133" s="310"/>
      <c r="AC133" s="310"/>
      <c r="AD133" s="310"/>
      <c r="AE133" s="310"/>
      <c r="AF133" s="310"/>
      <c r="AG133" s="310"/>
      <c r="AH133" s="310"/>
      <c r="AI133" s="310"/>
      <c r="AJ133" s="310"/>
      <c r="AK133" s="310"/>
      <c r="AL133" s="310"/>
      <c r="AM133" s="310"/>
      <c r="AN133" s="310"/>
      <c r="AO133" s="310"/>
      <c r="AP133" s="310"/>
      <c r="AQ133" s="310"/>
      <c r="AR133" s="310"/>
      <c r="AS133" s="310"/>
      <c r="AT133" s="310"/>
      <c r="AU133" s="310"/>
      <c r="AV133" s="310"/>
      <c r="AW133" s="310"/>
      <c r="AX133" s="310"/>
      <c r="AY133" s="310"/>
      <c r="AZ133" s="310"/>
      <c r="BA133" s="310"/>
      <c r="BB133" s="310"/>
      <c r="BC133" s="310"/>
      <c r="BD133" s="310"/>
      <c r="BE133" s="310"/>
      <c r="BF133" s="310"/>
      <c r="BG133" s="310"/>
      <c r="BH133" s="310"/>
      <c r="BI133" s="310"/>
      <c r="BJ133" s="310"/>
      <c r="BK133" s="310"/>
    </row>
    <row r="134" spans="1:63" s="309" customFormat="1" x14ac:dyDescent="0.25">
      <c r="A134" s="310"/>
      <c r="B134" s="528"/>
      <c r="C134" s="308"/>
      <c r="D134" s="308"/>
      <c r="E134" s="308"/>
      <c r="F134" s="308"/>
      <c r="G134" s="308"/>
      <c r="H134" s="308"/>
      <c r="I134" s="308"/>
      <c r="J134" s="308"/>
      <c r="K134" s="308"/>
      <c r="L134" s="308"/>
      <c r="M134" s="308"/>
      <c r="O134" s="308"/>
      <c r="P134" s="308"/>
      <c r="Q134" s="308"/>
      <c r="S134" s="310"/>
      <c r="T134" s="310"/>
      <c r="U134" s="310"/>
      <c r="V134" s="310"/>
      <c r="W134" s="310"/>
      <c r="X134" s="310"/>
      <c r="Y134" s="310"/>
      <c r="Z134" s="310"/>
      <c r="AA134" s="310"/>
      <c r="AB134" s="310"/>
      <c r="AC134" s="310"/>
      <c r="AD134" s="310"/>
      <c r="AE134" s="310"/>
      <c r="AF134" s="310"/>
      <c r="AG134" s="310"/>
      <c r="AH134" s="310"/>
      <c r="AI134" s="310"/>
      <c r="AJ134" s="310"/>
      <c r="AK134" s="310"/>
      <c r="AL134" s="310"/>
      <c r="AM134" s="310"/>
      <c r="AN134" s="310"/>
      <c r="AO134" s="310"/>
      <c r="AP134" s="310"/>
      <c r="AQ134" s="310"/>
      <c r="AR134" s="310"/>
      <c r="AS134" s="310"/>
      <c r="AT134" s="310"/>
      <c r="AU134" s="310"/>
      <c r="AV134" s="310"/>
      <c r="AW134" s="310"/>
      <c r="AX134" s="310"/>
      <c r="AY134" s="310"/>
      <c r="AZ134" s="310"/>
      <c r="BA134" s="310"/>
      <c r="BB134" s="310"/>
      <c r="BC134" s="310"/>
      <c r="BD134" s="310"/>
      <c r="BE134" s="310"/>
      <c r="BF134" s="310"/>
      <c r="BG134" s="310"/>
      <c r="BH134" s="310"/>
      <c r="BI134" s="310"/>
      <c r="BJ134" s="310"/>
      <c r="BK134" s="310"/>
    </row>
    <row r="135" spans="1:63" s="309" customFormat="1" x14ac:dyDescent="0.25">
      <c r="A135" s="310"/>
      <c r="B135" s="528"/>
      <c r="C135" s="308"/>
      <c r="D135" s="308"/>
      <c r="E135" s="308"/>
      <c r="F135" s="308"/>
      <c r="G135" s="308"/>
      <c r="H135" s="308"/>
      <c r="I135" s="308"/>
      <c r="J135" s="308"/>
      <c r="K135" s="308"/>
      <c r="L135" s="308"/>
      <c r="M135" s="308"/>
      <c r="O135" s="308"/>
      <c r="P135" s="308"/>
      <c r="Q135" s="308"/>
      <c r="S135" s="310"/>
      <c r="T135" s="310"/>
      <c r="U135" s="310"/>
      <c r="V135" s="310"/>
      <c r="W135" s="310"/>
      <c r="X135" s="310"/>
      <c r="Y135" s="310"/>
      <c r="Z135" s="310"/>
      <c r="AA135" s="310"/>
      <c r="AB135" s="310"/>
      <c r="AC135" s="310"/>
      <c r="AD135" s="310"/>
      <c r="AE135" s="310"/>
      <c r="AF135" s="310"/>
      <c r="AG135" s="310"/>
      <c r="AH135" s="310"/>
      <c r="AI135" s="310"/>
      <c r="AJ135" s="310"/>
      <c r="AK135" s="310"/>
      <c r="AL135" s="310"/>
      <c r="AM135" s="310"/>
      <c r="AN135" s="310"/>
      <c r="AO135" s="310"/>
      <c r="AP135" s="310"/>
      <c r="AQ135" s="310"/>
      <c r="AR135" s="310"/>
      <c r="AS135" s="310"/>
      <c r="AT135" s="310"/>
      <c r="AU135" s="310"/>
      <c r="AV135" s="310"/>
      <c r="AW135" s="310"/>
      <c r="AX135" s="310"/>
      <c r="AY135" s="310"/>
      <c r="AZ135" s="310"/>
      <c r="BA135" s="310"/>
      <c r="BB135" s="310"/>
      <c r="BC135" s="310"/>
      <c r="BD135" s="310"/>
      <c r="BE135" s="310"/>
      <c r="BF135" s="310"/>
      <c r="BG135" s="310"/>
      <c r="BH135" s="310"/>
      <c r="BI135" s="310"/>
      <c r="BJ135" s="310"/>
      <c r="BK135" s="310"/>
    </row>
    <row r="136" spans="1:63" s="309" customFormat="1" x14ac:dyDescent="0.25">
      <c r="A136" s="310"/>
      <c r="B136" s="528"/>
      <c r="C136" s="308"/>
      <c r="D136" s="308"/>
      <c r="E136" s="308"/>
      <c r="F136" s="308"/>
      <c r="G136" s="308"/>
      <c r="H136" s="308"/>
      <c r="I136" s="308"/>
      <c r="J136" s="308"/>
      <c r="K136" s="308"/>
      <c r="L136" s="308"/>
      <c r="M136" s="308"/>
      <c r="O136" s="308"/>
      <c r="P136" s="308"/>
      <c r="Q136" s="308"/>
      <c r="S136" s="310"/>
      <c r="T136" s="310"/>
      <c r="U136" s="310"/>
      <c r="V136" s="310"/>
      <c r="W136" s="310"/>
      <c r="X136" s="310"/>
      <c r="Y136" s="310"/>
      <c r="Z136" s="310"/>
      <c r="AA136" s="310"/>
      <c r="AB136" s="310"/>
      <c r="AC136" s="310"/>
      <c r="AD136" s="310"/>
      <c r="AE136" s="310"/>
      <c r="AF136" s="310"/>
      <c r="AG136" s="310"/>
      <c r="AH136" s="310"/>
      <c r="AI136" s="310"/>
      <c r="AJ136" s="310"/>
      <c r="AK136" s="310"/>
      <c r="AL136" s="310"/>
      <c r="AM136" s="310"/>
      <c r="AN136" s="310"/>
      <c r="AO136" s="310"/>
      <c r="AP136" s="310"/>
      <c r="AQ136" s="310"/>
      <c r="AR136" s="310"/>
      <c r="AS136" s="310"/>
      <c r="AT136" s="310"/>
      <c r="AU136" s="310"/>
      <c r="AV136" s="310"/>
      <c r="AW136" s="310"/>
      <c r="AX136" s="310"/>
      <c r="AY136" s="310"/>
      <c r="AZ136" s="310"/>
      <c r="BA136" s="310"/>
      <c r="BB136" s="310"/>
      <c r="BC136" s="310"/>
      <c r="BD136" s="310"/>
      <c r="BE136" s="310"/>
      <c r="BF136" s="310"/>
      <c r="BG136" s="310"/>
      <c r="BH136" s="310"/>
      <c r="BI136" s="310"/>
      <c r="BJ136" s="310"/>
      <c r="BK136" s="310"/>
    </row>
    <row r="137" spans="1:63" s="309" customFormat="1" x14ac:dyDescent="0.25">
      <c r="A137" s="310"/>
      <c r="B137" s="528"/>
      <c r="C137" s="308"/>
      <c r="D137" s="308"/>
      <c r="E137" s="308"/>
      <c r="F137" s="308"/>
      <c r="G137" s="308"/>
      <c r="H137" s="308"/>
      <c r="I137" s="308"/>
      <c r="J137" s="308"/>
      <c r="K137" s="308"/>
      <c r="L137" s="308"/>
      <c r="M137" s="308"/>
      <c r="O137" s="308"/>
      <c r="P137" s="308"/>
      <c r="Q137" s="308"/>
      <c r="S137" s="310"/>
      <c r="T137" s="310"/>
      <c r="U137" s="310"/>
      <c r="V137" s="310"/>
      <c r="W137" s="310"/>
      <c r="X137" s="310"/>
      <c r="Y137" s="310"/>
      <c r="Z137" s="310"/>
      <c r="AA137" s="310"/>
      <c r="AB137" s="310"/>
      <c r="AC137" s="310"/>
      <c r="AD137" s="310"/>
      <c r="AE137" s="310"/>
      <c r="AF137" s="310"/>
      <c r="AG137" s="310"/>
      <c r="AH137" s="310"/>
      <c r="AI137" s="310"/>
      <c r="AJ137" s="310"/>
      <c r="AK137" s="310"/>
      <c r="AL137" s="310"/>
      <c r="AM137" s="310"/>
      <c r="AN137" s="310"/>
      <c r="AO137" s="310"/>
      <c r="AP137" s="310"/>
      <c r="AQ137" s="310"/>
      <c r="AR137" s="310"/>
      <c r="AS137" s="310"/>
      <c r="AT137" s="310"/>
      <c r="AU137" s="310"/>
      <c r="AV137" s="310"/>
      <c r="AW137" s="310"/>
      <c r="AX137" s="310"/>
      <c r="AY137" s="310"/>
      <c r="AZ137" s="310"/>
      <c r="BA137" s="310"/>
      <c r="BB137" s="310"/>
      <c r="BC137" s="310"/>
      <c r="BD137" s="310"/>
      <c r="BE137" s="310"/>
      <c r="BF137" s="310"/>
      <c r="BG137" s="310"/>
      <c r="BH137" s="310"/>
      <c r="BI137" s="310"/>
      <c r="BJ137" s="310"/>
      <c r="BK137" s="310"/>
    </row>
    <row r="138" spans="1:63" s="309" customFormat="1" x14ac:dyDescent="0.25">
      <c r="A138" s="310"/>
      <c r="B138" s="528"/>
      <c r="C138" s="308"/>
      <c r="D138" s="308"/>
      <c r="E138" s="308"/>
      <c r="F138" s="308"/>
      <c r="G138" s="308"/>
      <c r="H138" s="308"/>
      <c r="I138" s="308"/>
      <c r="J138" s="308"/>
      <c r="K138" s="308"/>
      <c r="L138" s="308"/>
      <c r="M138" s="308"/>
      <c r="O138" s="308"/>
      <c r="P138" s="308"/>
      <c r="Q138" s="308"/>
      <c r="S138" s="310"/>
      <c r="T138" s="310"/>
      <c r="U138" s="310"/>
      <c r="V138" s="310"/>
      <c r="W138" s="310"/>
      <c r="X138" s="310"/>
      <c r="Y138" s="310"/>
      <c r="Z138" s="310"/>
      <c r="AA138" s="310"/>
      <c r="AB138" s="310"/>
      <c r="AC138" s="310"/>
      <c r="AD138" s="310"/>
      <c r="AE138" s="310"/>
      <c r="AF138" s="310"/>
      <c r="AG138" s="310"/>
      <c r="AH138" s="310"/>
      <c r="AI138" s="310"/>
      <c r="AJ138" s="310"/>
      <c r="AK138" s="310"/>
      <c r="AL138" s="310"/>
      <c r="AM138" s="310"/>
      <c r="AN138" s="310"/>
      <c r="AO138" s="310"/>
      <c r="AP138" s="310"/>
      <c r="AQ138" s="310"/>
      <c r="AR138" s="310"/>
      <c r="AS138" s="310"/>
      <c r="AT138" s="310"/>
      <c r="AU138" s="310"/>
      <c r="AV138" s="310"/>
      <c r="AW138" s="310"/>
      <c r="AX138" s="310"/>
      <c r="AY138" s="310"/>
      <c r="AZ138" s="310"/>
      <c r="BA138" s="310"/>
      <c r="BB138" s="310"/>
      <c r="BC138" s="310"/>
      <c r="BD138" s="310"/>
      <c r="BE138" s="310"/>
      <c r="BF138" s="310"/>
      <c r="BG138" s="310"/>
      <c r="BH138" s="310"/>
      <c r="BI138" s="310"/>
      <c r="BJ138" s="310"/>
      <c r="BK138" s="310"/>
    </row>
    <row r="139" spans="1:63" s="309" customFormat="1" x14ac:dyDescent="0.25">
      <c r="A139" s="310"/>
      <c r="B139" s="528"/>
      <c r="C139" s="308"/>
      <c r="D139" s="308"/>
      <c r="E139" s="308"/>
      <c r="F139" s="308"/>
      <c r="G139" s="308"/>
      <c r="H139" s="308"/>
      <c r="I139" s="308"/>
      <c r="J139" s="308"/>
      <c r="K139" s="308"/>
      <c r="L139" s="308"/>
      <c r="M139" s="308"/>
      <c r="O139" s="308"/>
      <c r="P139" s="308"/>
      <c r="Q139" s="308"/>
      <c r="S139" s="310"/>
      <c r="T139" s="310"/>
      <c r="U139" s="310"/>
      <c r="V139" s="310"/>
      <c r="W139" s="310"/>
      <c r="X139" s="310"/>
      <c r="Y139" s="310"/>
      <c r="Z139" s="310"/>
      <c r="AA139" s="310"/>
      <c r="AB139" s="310"/>
      <c r="AC139" s="310"/>
      <c r="AD139" s="310"/>
      <c r="AE139" s="310"/>
      <c r="AF139" s="310"/>
      <c r="AG139" s="310"/>
      <c r="AH139" s="310"/>
      <c r="AI139" s="310"/>
      <c r="AJ139" s="310"/>
      <c r="AK139" s="310"/>
      <c r="AL139" s="310"/>
      <c r="AM139" s="310"/>
      <c r="AN139" s="310"/>
      <c r="AO139" s="310"/>
      <c r="AP139" s="310"/>
      <c r="AQ139" s="310"/>
      <c r="AR139" s="310"/>
      <c r="AS139" s="310"/>
      <c r="AT139" s="310"/>
      <c r="AU139" s="310"/>
      <c r="AV139" s="310"/>
      <c r="AW139" s="310"/>
      <c r="AX139" s="310"/>
      <c r="AY139" s="310"/>
      <c r="AZ139" s="310"/>
      <c r="BA139" s="310"/>
      <c r="BB139" s="310"/>
      <c r="BC139" s="310"/>
      <c r="BD139" s="310"/>
      <c r="BE139" s="310"/>
      <c r="BF139" s="310"/>
      <c r="BG139" s="310"/>
      <c r="BH139" s="310"/>
      <c r="BI139" s="310"/>
      <c r="BJ139" s="310"/>
      <c r="BK139" s="310"/>
    </row>
    <row r="140" spans="1:63" s="309" customFormat="1" x14ac:dyDescent="0.25">
      <c r="A140" s="310"/>
      <c r="B140" s="528"/>
      <c r="C140" s="308"/>
      <c r="D140" s="308"/>
      <c r="E140" s="308"/>
      <c r="F140" s="308"/>
      <c r="G140" s="308"/>
      <c r="H140" s="308"/>
      <c r="I140" s="308"/>
      <c r="J140" s="308"/>
      <c r="K140" s="308"/>
      <c r="L140" s="308"/>
      <c r="M140" s="308"/>
      <c r="O140" s="308"/>
      <c r="P140" s="308"/>
      <c r="Q140" s="308"/>
      <c r="S140" s="310"/>
      <c r="T140" s="310"/>
      <c r="U140" s="310"/>
      <c r="V140" s="310"/>
      <c r="W140" s="310"/>
      <c r="X140" s="310"/>
      <c r="Y140" s="310"/>
      <c r="Z140" s="310"/>
      <c r="AA140" s="310"/>
      <c r="AB140" s="310"/>
      <c r="AC140" s="310"/>
      <c r="AD140" s="310"/>
      <c r="AE140" s="310"/>
      <c r="AF140" s="310"/>
      <c r="AG140" s="310"/>
      <c r="AH140" s="310"/>
      <c r="AI140" s="310"/>
      <c r="AJ140" s="310"/>
      <c r="AK140" s="310"/>
      <c r="AL140" s="310"/>
      <c r="AM140" s="310"/>
      <c r="AN140" s="310"/>
      <c r="AO140" s="310"/>
      <c r="AP140" s="310"/>
      <c r="AQ140" s="310"/>
      <c r="AR140" s="310"/>
      <c r="AS140" s="310"/>
      <c r="AT140" s="310"/>
      <c r="AU140" s="310"/>
      <c r="AV140" s="310"/>
      <c r="AW140" s="310"/>
      <c r="AX140" s="310"/>
      <c r="AY140" s="310"/>
      <c r="AZ140" s="310"/>
      <c r="BA140" s="310"/>
      <c r="BB140" s="310"/>
      <c r="BC140" s="310"/>
      <c r="BD140" s="310"/>
      <c r="BE140" s="310"/>
      <c r="BF140" s="310"/>
      <c r="BG140" s="310"/>
      <c r="BH140" s="310"/>
      <c r="BI140" s="310"/>
      <c r="BJ140" s="310"/>
      <c r="BK140" s="310"/>
    </row>
    <row r="141" spans="1:63" s="309" customFormat="1" x14ac:dyDescent="0.25">
      <c r="A141" s="310"/>
      <c r="B141" s="528"/>
      <c r="C141" s="308"/>
      <c r="D141" s="308"/>
      <c r="E141" s="308"/>
      <c r="F141" s="308"/>
      <c r="G141" s="308"/>
      <c r="H141" s="308"/>
      <c r="I141" s="308"/>
      <c r="J141" s="308"/>
      <c r="K141" s="308"/>
      <c r="L141" s="308"/>
      <c r="M141" s="308"/>
      <c r="O141" s="308"/>
      <c r="P141" s="308"/>
      <c r="Q141" s="308"/>
      <c r="S141" s="310"/>
      <c r="T141" s="310"/>
      <c r="U141" s="310"/>
      <c r="V141" s="310"/>
      <c r="W141" s="310"/>
      <c r="X141" s="310"/>
      <c r="Y141" s="310"/>
      <c r="Z141" s="310"/>
      <c r="AA141" s="310"/>
      <c r="AB141" s="310"/>
      <c r="AC141" s="310"/>
      <c r="AD141" s="310"/>
      <c r="AE141" s="310"/>
      <c r="AF141" s="310"/>
      <c r="AG141" s="310"/>
      <c r="AH141" s="310"/>
      <c r="AI141" s="310"/>
      <c r="AJ141" s="310"/>
      <c r="AK141" s="310"/>
      <c r="AL141" s="310"/>
      <c r="AM141" s="310"/>
      <c r="AN141" s="310"/>
      <c r="AO141" s="310"/>
      <c r="AP141" s="310"/>
      <c r="AQ141" s="310"/>
      <c r="AR141" s="310"/>
      <c r="AS141" s="310"/>
      <c r="AT141" s="310"/>
      <c r="AU141" s="310"/>
      <c r="AV141" s="310"/>
      <c r="AW141" s="310"/>
      <c r="AX141" s="310"/>
      <c r="AY141" s="310"/>
      <c r="AZ141" s="310"/>
      <c r="BA141" s="310"/>
      <c r="BB141" s="310"/>
      <c r="BC141" s="310"/>
      <c r="BD141" s="310"/>
      <c r="BE141" s="310"/>
      <c r="BF141" s="310"/>
      <c r="BG141" s="310"/>
      <c r="BH141" s="310"/>
      <c r="BI141" s="310"/>
      <c r="BJ141" s="310"/>
      <c r="BK141" s="310"/>
    </row>
    <row r="142" spans="1:63" s="309" customFormat="1" x14ac:dyDescent="0.25">
      <c r="A142" s="310"/>
      <c r="B142" s="528"/>
      <c r="C142" s="308"/>
      <c r="D142" s="308"/>
      <c r="E142" s="308"/>
      <c r="F142" s="308"/>
      <c r="G142" s="308"/>
      <c r="H142" s="308"/>
      <c r="I142" s="308"/>
      <c r="J142" s="308"/>
      <c r="K142" s="308"/>
      <c r="L142" s="308"/>
      <c r="M142" s="308"/>
      <c r="O142" s="308"/>
      <c r="P142" s="308"/>
      <c r="Q142" s="308"/>
      <c r="S142" s="310"/>
      <c r="T142" s="310"/>
      <c r="U142" s="310"/>
      <c r="V142" s="310"/>
      <c r="W142" s="310"/>
      <c r="X142" s="310"/>
      <c r="Y142" s="310"/>
      <c r="Z142" s="310"/>
      <c r="AA142" s="310"/>
      <c r="AB142" s="310"/>
      <c r="AC142" s="310"/>
      <c r="AD142" s="310"/>
      <c r="AE142" s="310"/>
      <c r="AF142" s="310"/>
      <c r="AG142" s="310"/>
      <c r="AH142" s="310"/>
      <c r="AI142" s="310"/>
      <c r="AJ142" s="310"/>
      <c r="AK142" s="310"/>
      <c r="AL142" s="310"/>
      <c r="AM142" s="310"/>
      <c r="AN142" s="310"/>
      <c r="AO142" s="310"/>
      <c r="AP142" s="310"/>
      <c r="AQ142" s="310"/>
      <c r="AR142" s="310"/>
      <c r="AS142" s="310"/>
      <c r="AT142" s="310"/>
      <c r="AU142" s="310"/>
      <c r="AV142" s="310"/>
      <c r="AW142" s="310"/>
      <c r="AX142" s="310"/>
      <c r="AY142" s="310"/>
      <c r="AZ142" s="310"/>
      <c r="BA142" s="310"/>
      <c r="BB142" s="310"/>
      <c r="BC142" s="310"/>
      <c r="BD142" s="310"/>
      <c r="BE142" s="310"/>
      <c r="BF142" s="310"/>
      <c r="BG142" s="310"/>
      <c r="BH142" s="310"/>
      <c r="BI142" s="310"/>
      <c r="BJ142" s="310"/>
      <c r="BK142" s="310"/>
    </row>
    <row r="143" spans="1:63" s="309" customFormat="1" x14ac:dyDescent="0.25">
      <c r="A143" s="310"/>
      <c r="B143" s="528"/>
      <c r="C143" s="308"/>
      <c r="D143" s="308"/>
      <c r="E143" s="308"/>
      <c r="F143" s="308"/>
      <c r="G143" s="308"/>
      <c r="H143" s="308"/>
      <c r="I143" s="308"/>
      <c r="J143" s="308"/>
      <c r="K143" s="308"/>
      <c r="L143" s="308"/>
      <c r="M143" s="308"/>
      <c r="O143" s="308"/>
      <c r="P143" s="308"/>
      <c r="Q143" s="308"/>
      <c r="S143" s="310"/>
      <c r="T143" s="310"/>
      <c r="U143" s="310"/>
      <c r="V143" s="310"/>
      <c r="W143" s="310"/>
      <c r="X143" s="310"/>
      <c r="Y143" s="310"/>
      <c r="Z143" s="310"/>
      <c r="AA143" s="310"/>
      <c r="AB143" s="310"/>
      <c r="AC143" s="310"/>
      <c r="AD143" s="310"/>
      <c r="AE143" s="310"/>
      <c r="AF143" s="310"/>
      <c r="AG143" s="310"/>
      <c r="AH143" s="310"/>
      <c r="AI143" s="310"/>
      <c r="AJ143" s="310"/>
      <c r="AK143" s="310"/>
      <c r="AL143" s="310"/>
      <c r="AM143" s="310"/>
      <c r="AN143" s="310"/>
      <c r="AO143" s="310"/>
      <c r="AP143" s="310"/>
      <c r="AQ143" s="310"/>
      <c r="AR143" s="310"/>
      <c r="AS143" s="310"/>
      <c r="AT143" s="310"/>
      <c r="AU143" s="310"/>
      <c r="AV143" s="310"/>
      <c r="AW143" s="310"/>
      <c r="AX143" s="310"/>
      <c r="AY143" s="310"/>
      <c r="AZ143" s="310"/>
      <c r="BA143" s="310"/>
      <c r="BB143" s="310"/>
      <c r="BC143" s="310"/>
      <c r="BD143" s="310"/>
      <c r="BE143" s="310"/>
      <c r="BF143" s="310"/>
      <c r="BG143" s="310"/>
      <c r="BH143" s="310"/>
      <c r="BI143" s="310"/>
      <c r="BJ143" s="310"/>
      <c r="BK143" s="310"/>
    </row>
    <row r="144" spans="1:63" s="309" customFormat="1" x14ac:dyDescent="0.25">
      <c r="A144" s="310"/>
      <c r="B144" s="528"/>
      <c r="C144" s="308"/>
      <c r="D144" s="308"/>
      <c r="E144" s="308"/>
      <c r="F144" s="308"/>
      <c r="G144" s="308"/>
      <c r="H144" s="308"/>
      <c r="I144" s="308"/>
      <c r="J144" s="308"/>
      <c r="K144" s="308"/>
      <c r="L144" s="308"/>
      <c r="M144" s="308"/>
      <c r="O144" s="308"/>
      <c r="P144" s="308"/>
      <c r="Q144" s="308"/>
      <c r="S144" s="310"/>
      <c r="T144" s="310"/>
      <c r="U144" s="310"/>
      <c r="V144" s="310"/>
      <c r="W144" s="310"/>
      <c r="X144" s="310"/>
      <c r="Y144" s="310"/>
      <c r="Z144" s="310"/>
      <c r="AA144" s="310"/>
      <c r="AB144" s="310"/>
      <c r="AC144" s="310"/>
      <c r="AD144" s="310"/>
      <c r="AE144" s="310"/>
      <c r="AF144" s="310"/>
      <c r="AG144" s="310"/>
      <c r="AH144" s="310"/>
      <c r="AI144" s="310"/>
      <c r="AJ144" s="310"/>
      <c r="AK144" s="310"/>
      <c r="AL144" s="310"/>
      <c r="AM144" s="310"/>
      <c r="AN144" s="310"/>
      <c r="AO144" s="310"/>
      <c r="AP144" s="310"/>
      <c r="AQ144" s="310"/>
      <c r="AR144" s="310"/>
      <c r="AS144" s="310"/>
      <c r="AT144" s="310"/>
      <c r="AU144" s="310"/>
      <c r="AV144" s="310"/>
      <c r="AW144" s="310"/>
      <c r="AX144" s="310"/>
      <c r="AY144" s="310"/>
      <c r="AZ144" s="310"/>
      <c r="BA144" s="310"/>
      <c r="BB144" s="310"/>
      <c r="BC144" s="310"/>
      <c r="BD144" s="310"/>
      <c r="BE144" s="310"/>
      <c r="BF144" s="310"/>
      <c r="BG144" s="310"/>
      <c r="BH144" s="310"/>
      <c r="BI144" s="310"/>
      <c r="BJ144" s="310"/>
      <c r="BK144" s="310"/>
    </row>
    <row r="148" spans="1:63" s="309" customFormat="1" x14ac:dyDescent="0.25">
      <c r="A148" s="310"/>
      <c r="B148" s="528"/>
      <c r="C148" s="308"/>
      <c r="D148" s="308"/>
      <c r="E148" s="308"/>
      <c r="F148" s="308"/>
      <c r="G148" s="308"/>
      <c r="H148" s="308"/>
      <c r="I148" s="308"/>
      <c r="J148" s="308"/>
      <c r="K148" s="308"/>
      <c r="L148" s="308"/>
      <c r="M148" s="308"/>
      <c r="O148" s="308"/>
      <c r="P148" s="308"/>
      <c r="Q148" s="308"/>
      <c r="S148" s="310"/>
      <c r="T148" s="310"/>
      <c r="U148" s="310"/>
      <c r="V148" s="310"/>
      <c r="W148" s="310"/>
      <c r="X148" s="310"/>
      <c r="Y148" s="310"/>
      <c r="Z148" s="310"/>
      <c r="AA148" s="310"/>
      <c r="AB148" s="310"/>
      <c r="AC148" s="310"/>
      <c r="AD148" s="310"/>
      <c r="AE148" s="310"/>
      <c r="AF148" s="310"/>
      <c r="AG148" s="310"/>
      <c r="AH148" s="310"/>
      <c r="AI148" s="310"/>
      <c r="AJ148" s="310"/>
      <c r="AK148" s="310"/>
      <c r="AL148" s="310"/>
      <c r="AM148" s="310"/>
      <c r="AN148" s="310"/>
      <c r="AO148" s="310"/>
      <c r="AP148" s="310"/>
      <c r="AQ148" s="310"/>
      <c r="AR148" s="310"/>
      <c r="AS148" s="310"/>
      <c r="AT148" s="310"/>
      <c r="AU148" s="310"/>
      <c r="AV148" s="310"/>
      <c r="AW148" s="310"/>
      <c r="AX148" s="310"/>
      <c r="AY148" s="310"/>
      <c r="AZ148" s="310"/>
      <c r="BA148" s="310"/>
      <c r="BB148" s="310"/>
      <c r="BC148" s="310"/>
      <c r="BD148" s="310"/>
      <c r="BE148" s="310"/>
      <c r="BF148" s="310"/>
      <c r="BG148" s="310"/>
      <c r="BH148" s="310"/>
      <c r="BI148" s="310"/>
      <c r="BJ148" s="310"/>
      <c r="BK148" s="310"/>
    </row>
    <row r="151" spans="1:63" s="309" customFormat="1" x14ac:dyDescent="0.25">
      <c r="A151" s="310"/>
      <c r="B151" s="528"/>
      <c r="C151" s="308"/>
      <c r="D151" s="308"/>
      <c r="E151" s="308"/>
      <c r="F151" s="308"/>
      <c r="G151" s="308"/>
      <c r="H151" s="308"/>
      <c r="I151" s="308"/>
      <c r="J151" s="308"/>
      <c r="K151" s="308"/>
      <c r="L151" s="308"/>
      <c r="M151" s="308"/>
      <c r="O151" s="308"/>
      <c r="P151" s="308"/>
      <c r="Q151" s="308"/>
      <c r="S151" s="310"/>
      <c r="T151" s="310"/>
      <c r="U151" s="310"/>
      <c r="V151" s="310"/>
      <c r="W151" s="310"/>
      <c r="X151" s="310"/>
      <c r="Y151" s="310"/>
      <c r="Z151" s="310"/>
      <c r="AA151" s="310"/>
      <c r="AB151" s="310"/>
      <c r="AC151" s="310"/>
      <c r="AD151" s="310"/>
      <c r="AE151" s="310"/>
      <c r="AF151" s="310"/>
      <c r="AG151" s="310"/>
      <c r="AH151" s="310"/>
      <c r="AI151" s="310"/>
      <c r="AJ151" s="310"/>
      <c r="AK151" s="310"/>
      <c r="AL151" s="310"/>
      <c r="AM151" s="310"/>
      <c r="AN151" s="310"/>
      <c r="AO151" s="310"/>
      <c r="AP151" s="310"/>
      <c r="AQ151" s="310"/>
      <c r="AR151" s="310"/>
      <c r="AS151" s="310"/>
      <c r="AT151" s="310"/>
      <c r="AU151" s="310"/>
      <c r="AV151" s="310"/>
      <c r="AW151" s="310"/>
      <c r="AX151" s="310"/>
      <c r="AY151" s="310"/>
      <c r="AZ151" s="310"/>
      <c r="BA151" s="310"/>
      <c r="BB151" s="310"/>
      <c r="BC151" s="310"/>
      <c r="BD151" s="310"/>
      <c r="BE151" s="310"/>
      <c r="BF151" s="310"/>
      <c r="BG151" s="310"/>
      <c r="BH151" s="310"/>
      <c r="BI151" s="310"/>
      <c r="BJ151" s="310"/>
      <c r="BK151" s="310"/>
    </row>
    <row r="152" spans="1:63" s="309" customFormat="1" x14ac:dyDescent="0.25">
      <c r="A152" s="310"/>
      <c r="B152" s="528"/>
      <c r="C152" s="308"/>
      <c r="D152" s="308"/>
      <c r="E152" s="308"/>
      <c r="F152" s="308"/>
      <c r="G152" s="308"/>
      <c r="H152" s="308"/>
      <c r="I152" s="308"/>
      <c r="J152" s="308"/>
      <c r="K152" s="308"/>
      <c r="L152" s="308"/>
      <c r="M152" s="308"/>
      <c r="O152" s="308"/>
      <c r="P152" s="308"/>
      <c r="Q152" s="308"/>
      <c r="S152" s="310"/>
      <c r="T152" s="310"/>
      <c r="U152" s="310"/>
      <c r="V152" s="310"/>
      <c r="W152" s="310"/>
      <c r="X152" s="310"/>
      <c r="Y152" s="310"/>
      <c r="Z152" s="310"/>
      <c r="AA152" s="310"/>
      <c r="AB152" s="310"/>
      <c r="AC152" s="310"/>
      <c r="AD152" s="310"/>
      <c r="AE152" s="310"/>
      <c r="AF152" s="310"/>
      <c r="AG152" s="310"/>
      <c r="AH152" s="310"/>
      <c r="AI152" s="310"/>
      <c r="AJ152" s="310"/>
      <c r="AK152" s="310"/>
      <c r="AL152" s="310"/>
      <c r="AM152" s="310"/>
      <c r="AN152" s="310"/>
      <c r="AO152" s="310"/>
      <c r="AP152" s="310"/>
      <c r="AQ152" s="310"/>
      <c r="AR152" s="310"/>
      <c r="AS152" s="310"/>
      <c r="AT152" s="310"/>
      <c r="AU152" s="310"/>
      <c r="AV152" s="310"/>
      <c r="AW152" s="310"/>
      <c r="AX152" s="310"/>
      <c r="AY152" s="310"/>
      <c r="AZ152" s="310"/>
      <c r="BA152" s="310"/>
      <c r="BB152" s="310"/>
      <c r="BC152" s="310"/>
      <c r="BD152" s="310"/>
      <c r="BE152" s="310"/>
      <c r="BF152" s="310"/>
      <c r="BG152" s="310"/>
      <c r="BH152" s="310"/>
      <c r="BI152" s="310"/>
      <c r="BJ152" s="310"/>
      <c r="BK152" s="310"/>
    </row>
    <row r="153" spans="1:63" s="309" customFormat="1" x14ac:dyDescent="0.25">
      <c r="A153" s="310"/>
      <c r="B153" s="528"/>
      <c r="C153" s="308"/>
      <c r="D153" s="308"/>
      <c r="E153" s="308"/>
      <c r="F153" s="308"/>
      <c r="G153" s="308"/>
      <c r="H153" s="308"/>
      <c r="I153" s="308"/>
      <c r="J153" s="308"/>
      <c r="K153" s="308"/>
      <c r="L153" s="308"/>
      <c r="M153" s="308"/>
      <c r="O153" s="308"/>
      <c r="P153" s="308"/>
      <c r="Q153" s="308"/>
      <c r="S153" s="310"/>
      <c r="T153" s="310"/>
      <c r="U153" s="310"/>
      <c r="V153" s="310"/>
      <c r="W153" s="310"/>
      <c r="X153" s="310"/>
      <c r="Y153" s="310"/>
      <c r="Z153" s="310"/>
      <c r="AA153" s="310"/>
      <c r="AB153" s="310"/>
      <c r="AC153" s="310"/>
      <c r="AD153" s="310"/>
      <c r="AE153" s="310"/>
      <c r="AF153" s="310"/>
      <c r="AG153" s="310"/>
      <c r="AH153" s="310"/>
      <c r="AI153" s="310"/>
      <c r="AJ153" s="310"/>
      <c r="AK153" s="310"/>
      <c r="AL153" s="310"/>
      <c r="AM153" s="310"/>
      <c r="AN153" s="310"/>
      <c r="AO153" s="310"/>
      <c r="AP153" s="310"/>
      <c r="AQ153" s="310"/>
      <c r="AR153" s="310"/>
      <c r="AS153" s="310"/>
      <c r="AT153" s="310"/>
      <c r="AU153" s="310"/>
      <c r="AV153" s="310"/>
      <c r="AW153" s="310"/>
      <c r="AX153" s="310"/>
      <c r="AY153" s="310"/>
      <c r="AZ153" s="310"/>
      <c r="BA153" s="310"/>
      <c r="BB153" s="310"/>
      <c r="BC153" s="310"/>
      <c r="BD153" s="310"/>
      <c r="BE153" s="310"/>
      <c r="BF153" s="310"/>
      <c r="BG153" s="310"/>
      <c r="BH153" s="310"/>
      <c r="BI153" s="310"/>
      <c r="BJ153" s="310"/>
      <c r="BK153" s="310"/>
    </row>
    <row r="154" spans="1:63" s="309" customFormat="1" x14ac:dyDescent="0.25">
      <c r="A154" s="310"/>
      <c r="B154" s="528"/>
      <c r="C154" s="308"/>
      <c r="D154" s="308"/>
      <c r="E154" s="308"/>
      <c r="F154" s="308"/>
      <c r="G154" s="308"/>
      <c r="H154" s="308"/>
      <c r="I154" s="308"/>
      <c r="J154" s="308"/>
      <c r="K154" s="308"/>
      <c r="L154" s="308"/>
      <c r="M154" s="308"/>
      <c r="O154" s="308"/>
      <c r="P154" s="308"/>
      <c r="Q154" s="308"/>
      <c r="S154" s="310"/>
      <c r="T154" s="310"/>
      <c r="U154" s="310"/>
      <c r="V154" s="310"/>
      <c r="W154" s="310"/>
      <c r="X154" s="310"/>
      <c r="Y154" s="310"/>
      <c r="Z154" s="310"/>
      <c r="AA154" s="310"/>
      <c r="AB154" s="310"/>
      <c r="AC154" s="310"/>
      <c r="AD154" s="310"/>
      <c r="AE154" s="310"/>
      <c r="AF154" s="310"/>
      <c r="AG154" s="310"/>
      <c r="AH154" s="310"/>
      <c r="AI154" s="310"/>
      <c r="AJ154" s="310"/>
      <c r="AK154" s="310"/>
      <c r="AL154" s="310"/>
      <c r="AM154" s="310"/>
      <c r="AN154" s="310"/>
      <c r="AO154" s="310"/>
      <c r="AP154" s="310"/>
      <c r="AQ154" s="310"/>
      <c r="AR154" s="310"/>
      <c r="AS154" s="310"/>
      <c r="AT154" s="310"/>
      <c r="AU154" s="310"/>
      <c r="AV154" s="310"/>
      <c r="AW154" s="310"/>
      <c r="AX154" s="310"/>
      <c r="AY154" s="310"/>
      <c r="AZ154" s="310"/>
      <c r="BA154" s="310"/>
      <c r="BB154" s="310"/>
      <c r="BC154" s="310"/>
      <c r="BD154" s="310"/>
      <c r="BE154" s="310"/>
      <c r="BF154" s="310"/>
      <c r="BG154" s="310"/>
      <c r="BH154" s="310"/>
      <c r="BI154" s="310"/>
      <c r="BJ154" s="310"/>
      <c r="BK154" s="310"/>
    </row>
    <row r="155" spans="1:63" s="309" customFormat="1" x14ac:dyDescent="0.25">
      <c r="A155" s="310"/>
      <c r="B155" s="528"/>
      <c r="C155" s="308"/>
      <c r="D155" s="308"/>
      <c r="E155" s="308"/>
      <c r="F155" s="308"/>
      <c r="G155" s="308"/>
      <c r="H155" s="308"/>
      <c r="I155" s="308"/>
      <c r="J155" s="308"/>
      <c r="K155" s="308"/>
      <c r="L155" s="308"/>
      <c r="M155" s="308"/>
      <c r="O155" s="308"/>
      <c r="P155" s="308"/>
      <c r="Q155" s="308"/>
      <c r="S155" s="310"/>
      <c r="T155" s="310"/>
      <c r="U155" s="310"/>
      <c r="V155" s="310"/>
      <c r="W155" s="310"/>
      <c r="X155" s="310"/>
      <c r="Y155" s="310"/>
      <c r="Z155" s="310"/>
      <c r="AA155" s="310"/>
      <c r="AB155" s="310"/>
      <c r="AC155" s="310"/>
      <c r="AD155" s="310"/>
      <c r="AE155" s="310"/>
      <c r="AF155" s="310"/>
      <c r="AG155" s="310"/>
      <c r="AH155" s="310"/>
      <c r="AI155" s="310"/>
      <c r="AJ155" s="310"/>
      <c r="AK155" s="310"/>
      <c r="AL155" s="310"/>
      <c r="AM155" s="310"/>
      <c r="AN155" s="310"/>
      <c r="AO155" s="310"/>
      <c r="AP155" s="310"/>
      <c r="AQ155" s="310"/>
      <c r="AR155" s="310"/>
      <c r="AS155" s="310"/>
      <c r="AT155" s="310"/>
      <c r="AU155" s="310"/>
      <c r="AV155" s="310"/>
      <c r="AW155" s="310"/>
      <c r="AX155" s="310"/>
      <c r="AY155" s="310"/>
      <c r="AZ155" s="310"/>
      <c r="BA155" s="310"/>
      <c r="BB155" s="310"/>
      <c r="BC155" s="310"/>
      <c r="BD155" s="310"/>
      <c r="BE155" s="310"/>
      <c r="BF155" s="310"/>
      <c r="BG155" s="310"/>
      <c r="BH155" s="310"/>
      <c r="BI155" s="310"/>
      <c r="BJ155" s="310"/>
      <c r="BK155" s="310"/>
    </row>
    <row r="162" spans="1:63" s="309" customFormat="1" x14ac:dyDescent="0.25">
      <c r="A162" s="310"/>
      <c r="B162" s="528"/>
      <c r="C162" s="308"/>
      <c r="D162" s="308"/>
      <c r="E162" s="308"/>
      <c r="F162" s="308"/>
      <c r="G162" s="308"/>
      <c r="H162" s="308"/>
      <c r="I162" s="308"/>
      <c r="J162" s="308"/>
      <c r="K162" s="308"/>
      <c r="L162" s="308"/>
      <c r="M162" s="308"/>
      <c r="O162" s="308"/>
      <c r="P162" s="308"/>
      <c r="Q162" s="308"/>
      <c r="S162" s="310"/>
      <c r="T162" s="310"/>
      <c r="U162" s="310"/>
      <c r="V162" s="310"/>
      <c r="W162" s="310"/>
      <c r="X162" s="310"/>
      <c r="Y162" s="310"/>
      <c r="Z162" s="310"/>
      <c r="AA162" s="310"/>
      <c r="AB162" s="310"/>
      <c r="AC162" s="310"/>
      <c r="AD162" s="310"/>
      <c r="AE162" s="310"/>
      <c r="AF162" s="310"/>
      <c r="AG162" s="310"/>
      <c r="AH162" s="310"/>
      <c r="AI162" s="310"/>
      <c r="AJ162" s="310"/>
      <c r="AK162" s="310"/>
      <c r="AL162" s="310"/>
      <c r="AM162" s="310"/>
      <c r="AN162" s="310"/>
      <c r="AO162" s="310"/>
      <c r="AP162" s="310"/>
      <c r="AQ162" s="310"/>
      <c r="AR162" s="310"/>
      <c r="AS162" s="310"/>
      <c r="AT162" s="310"/>
      <c r="AU162" s="310"/>
      <c r="AV162" s="310"/>
      <c r="AW162" s="310"/>
      <c r="AX162" s="310"/>
      <c r="AY162" s="310"/>
      <c r="AZ162" s="310"/>
      <c r="BA162" s="310"/>
      <c r="BB162" s="310"/>
      <c r="BC162" s="310"/>
      <c r="BD162" s="310"/>
      <c r="BE162" s="310"/>
      <c r="BF162" s="310"/>
      <c r="BG162" s="310"/>
      <c r="BH162" s="310"/>
      <c r="BI162" s="310"/>
      <c r="BJ162" s="310"/>
      <c r="BK162" s="310"/>
    </row>
    <row r="178" spans="1:63" s="309" customFormat="1" x14ac:dyDescent="0.25">
      <c r="A178" s="310"/>
      <c r="B178" s="528"/>
      <c r="C178" s="308"/>
      <c r="D178" s="308"/>
      <c r="E178" s="308"/>
      <c r="F178" s="308"/>
      <c r="G178" s="308"/>
      <c r="H178" s="308"/>
      <c r="I178" s="308"/>
      <c r="J178" s="308"/>
      <c r="K178" s="308"/>
      <c r="L178" s="308"/>
      <c r="M178" s="308"/>
      <c r="O178" s="308"/>
      <c r="P178" s="308"/>
      <c r="Q178" s="308"/>
      <c r="S178" s="310"/>
      <c r="T178" s="310"/>
      <c r="U178" s="310"/>
      <c r="V178" s="310"/>
      <c r="W178" s="310"/>
      <c r="X178" s="310"/>
      <c r="Y178" s="310"/>
      <c r="Z178" s="310"/>
      <c r="AA178" s="310"/>
      <c r="AB178" s="310"/>
      <c r="AC178" s="310"/>
      <c r="AD178" s="310"/>
      <c r="AE178" s="310"/>
      <c r="AF178" s="310"/>
      <c r="AG178" s="310"/>
      <c r="AH178" s="310"/>
      <c r="AI178" s="310"/>
      <c r="AJ178" s="310"/>
      <c r="AK178" s="310"/>
      <c r="AL178" s="310"/>
      <c r="AM178" s="310"/>
      <c r="AN178" s="310"/>
      <c r="AO178" s="310"/>
      <c r="AP178" s="310"/>
      <c r="AQ178" s="310"/>
      <c r="AR178" s="310"/>
      <c r="AS178" s="310"/>
      <c r="AT178" s="310"/>
      <c r="AU178" s="310"/>
      <c r="AV178" s="310"/>
      <c r="AW178" s="310"/>
      <c r="AX178" s="310"/>
      <c r="AY178" s="310"/>
      <c r="AZ178" s="310"/>
      <c r="BA178" s="310"/>
      <c r="BB178" s="310"/>
      <c r="BC178" s="310"/>
      <c r="BD178" s="310"/>
      <c r="BE178" s="310"/>
      <c r="BF178" s="310"/>
      <c r="BG178" s="310"/>
      <c r="BH178" s="310"/>
      <c r="BI178" s="310"/>
      <c r="BJ178" s="310"/>
      <c r="BK178" s="310"/>
    </row>
    <row r="182" spans="1:63" s="309" customFormat="1" x14ac:dyDescent="0.25">
      <c r="A182" s="310"/>
      <c r="B182" s="528"/>
      <c r="C182" s="308"/>
      <c r="D182" s="308"/>
      <c r="E182" s="308"/>
      <c r="F182" s="308"/>
      <c r="G182" s="308"/>
      <c r="H182" s="308"/>
      <c r="I182" s="308"/>
      <c r="J182" s="308"/>
      <c r="K182" s="308"/>
      <c r="L182" s="308"/>
      <c r="M182" s="308"/>
      <c r="O182" s="308"/>
      <c r="P182" s="308"/>
      <c r="Q182" s="308"/>
      <c r="S182" s="310"/>
      <c r="T182" s="310"/>
      <c r="U182" s="310"/>
      <c r="V182" s="310"/>
      <c r="W182" s="310"/>
      <c r="X182" s="310"/>
      <c r="Y182" s="310"/>
      <c r="Z182" s="310"/>
      <c r="AA182" s="310"/>
      <c r="AB182" s="310"/>
      <c r="AC182" s="310"/>
      <c r="AD182" s="310"/>
      <c r="AE182" s="310"/>
      <c r="AF182" s="310"/>
      <c r="AG182" s="310"/>
      <c r="AH182" s="310"/>
      <c r="AI182" s="310"/>
      <c r="AJ182" s="310"/>
      <c r="AK182" s="310"/>
      <c r="AL182" s="310"/>
      <c r="AM182" s="310"/>
      <c r="AN182" s="310"/>
      <c r="AO182" s="310"/>
      <c r="AP182" s="310"/>
      <c r="AQ182" s="310"/>
      <c r="AR182" s="310"/>
      <c r="AS182" s="310"/>
      <c r="AT182" s="310"/>
      <c r="AU182" s="310"/>
      <c r="AV182" s="310"/>
      <c r="AW182" s="310"/>
      <c r="AX182" s="310"/>
      <c r="AY182" s="310"/>
      <c r="AZ182" s="310"/>
      <c r="BA182" s="310"/>
      <c r="BB182" s="310"/>
      <c r="BC182" s="310"/>
      <c r="BD182" s="310"/>
      <c r="BE182" s="310"/>
      <c r="BF182" s="310"/>
      <c r="BG182" s="310"/>
      <c r="BH182" s="310"/>
      <c r="BI182" s="310"/>
      <c r="BJ182" s="310"/>
      <c r="BK182" s="310"/>
    </row>
    <row r="194" spans="1:63" s="309" customFormat="1" x14ac:dyDescent="0.25">
      <c r="A194" s="310"/>
      <c r="B194" s="528"/>
      <c r="C194" s="308"/>
      <c r="D194" s="308"/>
      <c r="E194" s="308"/>
      <c r="F194" s="308"/>
      <c r="G194" s="308"/>
      <c r="H194" s="308"/>
      <c r="I194" s="308"/>
      <c r="J194" s="308"/>
      <c r="K194" s="308"/>
      <c r="L194" s="308"/>
      <c r="M194" s="308"/>
      <c r="O194" s="308"/>
      <c r="P194" s="308"/>
      <c r="Q194" s="308"/>
      <c r="S194" s="310"/>
      <c r="T194" s="310"/>
      <c r="U194" s="310"/>
      <c r="V194" s="310"/>
      <c r="W194" s="310"/>
      <c r="X194" s="310"/>
      <c r="Y194" s="310"/>
      <c r="Z194" s="310"/>
      <c r="AA194" s="310"/>
      <c r="AB194" s="310"/>
      <c r="AC194" s="310"/>
      <c r="AD194" s="310"/>
      <c r="AE194" s="310"/>
      <c r="AF194" s="310"/>
      <c r="AG194" s="310"/>
      <c r="AH194" s="310"/>
      <c r="AI194" s="310"/>
      <c r="AJ194" s="310"/>
      <c r="AK194" s="310"/>
      <c r="AL194" s="310"/>
      <c r="AM194" s="310"/>
      <c r="AN194" s="310"/>
      <c r="AO194" s="310"/>
      <c r="AP194" s="310"/>
      <c r="AQ194" s="310"/>
      <c r="AR194" s="310"/>
      <c r="AS194" s="310"/>
      <c r="AT194" s="310"/>
      <c r="AU194" s="310"/>
      <c r="AV194" s="310"/>
      <c r="AW194" s="310"/>
      <c r="AX194" s="310"/>
      <c r="AY194" s="310"/>
      <c r="AZ194" s="310"/>
      <c r="BA194" s="310"/>
      <c r="BB194" s="310"/>
      <c r="BC194" s="310"/>
      <c r="BD194" s="310"/>
      <c r="BE194" s="310"/>
      <c r="BF194" s="310"/>
      <c r="BG194" s="310"/>
      <c r="BH194" s="310"/>
      <c r="BI194" s="310"/>
      <c r="BJ194" s="310"/>
      <c r="BK194" s="310"/>
    </row>
    <row r="198" spans="1:63" s="309" customFormat="1" x14ac:dyDescent="0.25">
      <c r="A198" s="310"/>
      <c r="B198" s="528"/>
      <c r="C198" s="308"/>
      <c r="D198" s="308"/>
      <c r="E198" s="308"/>
      <c r="F198" s="308"/>
      <c r="G198" s="308"/>
      <c r="H198" s="308"/>
      <c r="I198" s="308"/>
      <c r="J198" s="308"/>
      <c r="K198" s="308"/>
      <c r="L198" s="308"/>
      <c r="M198" s="308"/>
      <c r="O198" s="308"/>
      <c r="P198" s="308"/>
      <c r="Q198" s="308"/>
      <c r="S198" s="310"/>
      <c r="T198" s="310"/>
      <c r="U198" s="310"/>
      <c r="V198" s="310"/>
      <c r="W198" s="310"/>
      <c r="X198" s="310"/>
      <c r="Y198" s="310"/>
      <c r="Z198" s="310"/>
      <c r="AA198" s="310"/>
      <c r="AB198" s="310"/>
      <c r="AC198" s="310"/>
      <c r="AD198" s="310"/>
      <c r="AE198" s="310"/>
      <c r="AF198" s="310"/>
      <c r="AG198" s="310"/>
      <c r="AH198" s="310"/>
      <c r="AI198" s="310"/>
      <c r="AJ198" s="310"/>
      <c r="AK198" s="310"/>
      <c r="AL198" s="310"/>
      <c r="AM198" s="310"/>
      <c r="AN198" s="310"/>
      <c r="AO198" s="310"/>
      <c r="AP198" s="310"/>
      <c r="AQ198" s="310"/>
      <c r="AR198" s="310"/>
      <c r="AS198" s="310"/>
      <c r="AT198" s="310"/>
      <c r="AU198" s="310"/>
      <c r="AV198" s="310"/>
      <c r="AW198" s="310"/>
      <c r="AX198" s="310"/>
      <c r="AY198" s="310"/>
      <c r="AZ198" s="310"/>
      <c r="BA198" s="310"/>
      <c r="BB198" s="310"/>
      <c r="BC198" s="310"/>
      <c r="BD198" s="310"/>
      <c r="BE198" s="310"/>
      <c r="BF198" s="310"/>
      <c r="BG198" s="310"/>
      <c r="BH198" s="310"/>
      <c r="BI198" s="310"/>
      <c r="BJ198" s="310"/>
      <c r="BK198" s="310"/>
    </row>
    <row r="214" spans="1:63" s="309" customFormat="1" x14ac:dyDescent="0.25">
      <c r="A214" s="310"/>
      <c r="B214" s="528"/>
      <c r="C214" s="308"/>
      <c r="D214" s="308"/>
      <c r="E214" s="308"/>
      <c r="F214" s="308"/>
      <c r="G214" s="308"/>
      <c r="H214" s="308"/>
      <c r="I214" s="308"/>
      <c r="J214" s="308"/>
      <c r="K214" s="308"/>
      <c r="L214" s="308"/>
      <c r="M214" s="308"/>
      <c r="O214" s="308"/>
      <c r="P214" s="308"/>
      <c r="Q214" s="308"/>
      <c r="S214" s="310"/>
      <c r="T214" s="310"/>
      <c r="U214" s="310"/>
      <c r="V214" s="310"/>
      <c r="W214" s="310"/>
      <c r="X214" s="310"/>
      <c r="Y214" s="310"/>
      <c r="Z214" s="310"/>
      <c r="AA214" s="310"/>
      <c r="AB214" s="310"/>
      <c r="AC214" s="310"/>
      <c r="AD214" s="310"/>
      <c r="AE214" s="310"/>
      <c r="AF214" s="310"/>
      <c r="AG214" s="310"/>
      <c r="AH214" s="310"/>
      <c r="AI214" s="310"/>
      <c r="AJ214" s="310"/>
      <c r="AK214" s="310"/>
      <c r="AL214" s="310"/>
      <c r="AM214" s="310"/>
      <c r="AN214" s="310"/>
      <c r="AO214" s="310"/>
      <c r="AP214" s="310"/>
      <c r="AQ214" s="310"/>
      <c r="AR214" s="310"/>
      <c r="AS214" s="310"/>
      <c r="AT214" s="310"/>
      <c r="AU214" s="310"/>
      <c r="AV214" s="310"/>
      <c r="AW214" s="310"/>
      <c r="AX214" s="310"/>
      <c r="AY214" s="310"/>
      <c r="AZ214" s="310"/>
      <c r="BA214" s="310"/>
      <c r="BB214" s="310"/>
      <c r="BC214" s="310"/>
      <c r="BD214" s="310"/>
      <c r="BE214" s="310"/>
      <c r="BF214" s="310"/>
      <c r="BG214" s="310"/>
      <c r="BH214" s="310"/>
      <c r="BI214" s="310"/>
      <c r="BJ214" s="310"/>
      <c r="BK214" s="310"/>
    </row>
  </sheetData>
  <sheetProtection algorithmName="SHA-512" hashValue="lR+yajQqc4l40oJBV1LWX7VlexnHCOlvZ/4j85PjlBWUE/boqEITjGZxzDMcc5B0M7Y61U49kGUJbdMfEpP0/w==" saltValue="4Wt2ao15Z/lHQ87+sAXzqw==" spinCount="100000" sheet="1" sort="0"/>
  <mergeCells count="4">
    <mergeCell ref="B13:B14"/>
    <mergeCell ref="C13:G13"/>
    <mergeCell ref="I13:M13"/>
    <mergeCell ref="B27:M27"/>
  </mergeCells>
  <conditionalFormatting sqref="C14:M25">
    <cfRule type="cellIs" dxfId="5" priority="2" stopIfTrue="1" operator="equal">
      <formula>"ND"</formula>
    </cfRule>
  </conditionalFormatting>
  <conditionalFormatting sqref="I13">
    <cfRule type="cellIs" dxfId="4" priority="1" stopIfTrue="1" operator="equal">
      <formula>"ND"</formula>
    </cfRule>
  </conditionalFormatting>
  <hyperlinks>
    <hyperlink ref="A1" location="'C2'!A1" display="Regresar"/>
    <hyperlink ref="C1" location="M2.6.2.e.1.a!A1" display="Ver metadato "/>
  </hyperlinks>
  <printOptions horizontalCentered="1"/>
  <pageMargins left="0.89" right="0.17" top="0.6692913385826772" bottom="0.6692913385826772" header="0.43307086614173229" footer="0.51181102362204722"/>
  <pageSetup scale="34" fitToHeight="0" orientation="portrait" cellComments="asDisplayed" horizontalDpi="300" verticalDpi="300" r:id="rId1"/>
  <headerFooter alignWithMargins="0">
    <oddHeader>&amp;C&amp;"Arial,Negrita"&amp;16Formulario Carga de Datos de 2005</oddHeader>
    <oddFooter>&amp;L&amp;"Arial,Negrita"&amp;12GRTB - ADERASA: Formulario de Carga de DATOS&amp;RPágina &amp;P de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N60"/>
  <sheetViews>
    <sheetView showGridLines="0" zoomScale="80" zoomScaleNormal="80" workbookViewId="0"/>
  </sheetViews>
  <sheetFormatPr defaultColWidth="11.44140625" defaultRowHeight="14.4" x14ac:dyDescent="0.3"/>
  <cols>
    <col min="1" max="1" width="11.44140625" style="343"/>
    <col min="2" max="2" width="21" style="343" customWidth="1"/>
    <col min="3" max="3" width="15.6640625" style="343" customWidth="1"/>
    <col min="4" max="4" width="18" style="343" customWidth="1"/>
    <col min="5" max="5" width="24" style="343" customWidth="1"/>
    <col min="6" max="6" width="16.88671875" style="343" customWidth="1"/>
    <col min="7" max="7" width="20.6640625" style="343" customWidth="1"/>
    <col min="8" max="8" width="23.5546875" style="343" customWidth="1"/>
    <col min="9" max="9" width="22.33203125" style="343" customWidth="1"/>
    <col min="10" max="10" width="22.88671875" style="343" customWidth="1"/>
    <col min="11" max="11" width="17" style="343" customWidth="1"/>
    <col min="12" max="12" width="10.5546875" style="343" customWidth="1"/>
    <col min="13" max="13" width="29.6640625" style="343" hidden="1" customWidth="1"/>
    <col min="14" max="16384" width="11.44140625" style="343"/>
  </cols>
  <sheetData>
    <row r="1" spans="1:14" ht="15.6" x14ac:dyDescent="0.3">
      <c r="A1" s="106" t="s">
        <v>183</v>
      </c>
      <c r="B1" s="341"/>
      <c r="C1" s="341"/>
      <c r="D1" s="341"/>
      <c r="E1" s="342"/>
      <c r="F1" s="342"/>
      <c r="G1" s="342"/>
      <c r="H1" s="342"/>
      <c r="I1" s="342"/>
      <c r="J1" s="342"/>
      <c r="K1" s="342"/>
      <c r="L1" s="342"/>
      <c r="M1" s="342"/>
      <c r="N1" s="342"/>
    </row>
    <row r="2" spans="1:14" ht="15.6" x14ac:dyDescent="0.3">
      <c r="A2" s="188"/>
      <c r="B2" s="341"/>
      <c r="C2" s="341"/>
      <c r="D2" s="341"/>
      <c r="E2" s="342"/>
      <c r="F2" s="342"/>
      <c r="G2" s="342"/>
      <c r="H2" s="342"/>
      <c r="I2" s="342"/>
      <c r="J2" s="342"/>
      <c r="K2" s="342"/>
      <c r="L2" s="342"/>
      <c r="M2" s="342"/>
      <c r="N2" s="342"/>
    </row>
    <row r="3" spans="1:14" ht="15.6" x14ac:dyDescent="0.3">
      <c r="A3" s="342"/>
      <c r="B3" s="943" t="s">
        <v>202</v>
      </c>
      <c r="C3" s="943"/>
      <c r="D3" s="943"/>
      <c r="E3" s="943"/>
      <c r="F3" s="943"/>
      <c r="G3" s="943"/>
      <c r="H3" s="943"/>
      <c r="I3" s="943"/>
      <c r="J3" s="943"/>
      <c r="K3" s="943"/>
      <c r="L3" s="943"/>
      <c r="M3" s="943"/>
      <c r="N3" s="342"/>
    </row>
    <row r="4" spans="1:14" ht="16.2" thickBot="1" x14ac:dyDescent="0.35">
      <c r="A4" s="342"/>
      <c r="B4" s="944"/>
      <c r="C4" s="944"/>
      <c r="D4" s="944"/>
      <c r="E4" s="944"/>
      <c r="F4" s="944"/>
      <c r="G4" s="944"/>
      <c r="H4" s="944"/>
      <c r="I4" s="944"/>
      <c r="J4" s="944"/>
      <c r="K4" s="944"/>
      <c r="L4" s="944"/>
      <c r="M4" s="944"/>
      <c r="N4" s="342"/>
    </row>
    <row r="5" spans="1:14" ht="18" thickBot="1" x14ac:dyDescent="0.35">
      <c r="A5" s="342"/>
      <c r="B5" s="945" t="s">
        <v>286</v>
      </c>
      <c r="C5" s="946"/>
      <c r="D5" s="946"/>
      <c r="E5" s="946"/>
      <c r="F5" s="946" t="s">
        <v>552</v>
      </c>
      <c r="G5" s="946"/>
      <c r="H5" s="946"/>
      <c r="I5" s="946"/>
      <c r="J5" s="946" t="s">
        <v>205</v>
      </c>
      <c r="K5" s="946"/>
      <c r="L5" s="946"/>
      <c r="M5" s="947"/>
      <c r="N5" s="342"/>
    </row>
    <row r="6" spans="1:14" ht="15.6" x14ac:dyDescent="0.3">
      <c r="A6" s="342"/>
      <c r="B6" s="948" t="s">
        <v>206</v>
      </c>
      <c r="C6" s="948"/>
      <c r="D6" s="948"/>
      <c r="E6" s="948"/>
      <c r="F6" s="948"/>
      <c r="G6" s="948"/>
      <c r="H6" s="948"/>
      <c r="I6" s="948"/>
      <c r="J6" s="948"/>
      <c r="K6" s="532"/>
      <c r="L6" s="532"/>
      <c r="M6" s="532"/>
      <c r="N6" s="342"/>
    </row>
    <row r="7" spans="1:14" ht="15.6" x14ac:dyDescent="0.3">
      <c r="A7" s="342"/>
      <c r="B7" s="943" t="s">
        <v>207</v>
      </c>
      <c r="C7" s="943"/>
      <c r="D7" s="943"/>
      <c r="E7" s="943"/>
      <c r="F7" s="943"/>
      <c r="G7" s="943"/>
      <c r="H7" s="943"/>
      <c r="I7" s="943"/>
      <c r="J7" s="943"/>
      <c r="K7" s="943"/>
      <c r="L7" s="943"/>
      <c r="M7" s="943"/>
      <c r="N7" s="342"/>
    </row>
    <row r="8" spans="1:14" ht="16.2" thickBot="1" x14ac:dyDescent="0.35">
      <c r="A8" s="342"/>
      <c r="B8" s="944"/>
      <c r="C8" s="944"/>
      <c r="D8" s="944"/>
      <c r="E8" s="944"/>
      <c r="F8" s="944"/>
      <c r="G8" s="944"/>
      <c r="H8" s="944"/>
      <c r="I8" s="944"/>
      <c r="J8" s="944"/>
      <c r="K8" s="532"/>
      <c r="L8" s="532"/>
      <c r="M8" s="532"/>
      <c r="N8" s="342"/>
    </row>
    <row r="9" spans="1:14" ht="15.6" x14ac:dyDescent="0.3">
      <c r="A9" s="342"/>
      <c r="B9" s="949" t="s">
        <v>208</v>
      </c>
      <c r="C9" s="950"/>
      <c r="D9" s="950"/>
      <c r="E9" s="950" t="s">
        <v>1223</v>
      </c>
      <c r="F9" s="950"/>
      <c r="G9" s="950"/>
      <c r="H9" s="950" t="s">
        <v>209</v>
      </c>
      <c r="I9" s="950"/>
      <c r="J9" s="950"/>
      <c r="K9" s="950"/>
      <c r="L9" s="950"/>
      <c r="M9" s="951"/>
      <c r="N9" s="342"/>
    </row>
    <row r="10" spans="1:14" ht="40.5" customHeight="1" x14ac:dyDescent="0.3">
      <c r="A10" s="342"/>
      <c r="B10" s="937" t="s">
        <v>210</v>
      </c>
      <c r="C10" s="938"/>
      <c r="D10" s="939"/>
      <c r="E10" s="940" t="s">
        <v>1164</v>
      </c>
      <c r="F10" s="941"/>
      <c r="G10" s="941"/>
      <c r="H10" s="941"/>
      <c r="I10" s="941"/>
      <c r="J10" s="941"/>
      <c r="K10" s="941"/>
      <c r="L10" s="941"/>
      <c r="M10" s="942"/>
      <c r="N10" s="342"/>
    </row>
    <row r="11" spans="1:14" ht="17.399999999999999" x14ac:dyDescent="0.3">
      <c r="A11" s="342"/>
      <c r="B11" s="937" t="s">
        <v>211</v>
      </c>
      <c r="C11" s="938"/>
      <c r="D11" s="939"/>
      <c r="E11" s="952" t="s">
        <v>610</v>
      </c>
      <c r="F11" s="938"/>
      <c r="G11" s="938"/>
      <c r="H11" s="938"/>
      <c r="I11" s="938"/>
      <c r="J11" s="938"/>
      <c r="K11" s="938"/>
      <c r="L11" s="938"/>
      <c r="M11" s="953"/>
      <c r="N11" s="342"/>
    </row>
    <row r="12" spans="1:14" ht="15.6" x14ac:dyDescent="0.3">
      <c r="A12" s="342"/>
      <c r="B12" s="804" t="s">
        <v>1311</v>
      </c>
      <c r="C12" s="794"/>
      <c r="D12" s="794"/>
      <c r="E12" s="954" t="s">
        <v>336</v>
      </c>
      <c r="F12" s="955" t="s">
        <v>336</v>
      </c>
      <c r="G12" s="955" t="s">
        <v>336</v>
      </c>
      <c r="H12" s="955" t="s">
        <v>336</v>
      </c>
      <c r="I12" s="955" t="s">
        <v>336</v>
      </c>
      <c r="J12" s="955" t="s">
        <v>336</v>
      </c>
      <c r="K12" s="955" t="s">
        <v>336</v>
      </c>
      <c r="L12" s="955" t="s">
        <v>336</v>
      </c>
      <c r="M12" s="956" t="s">
        <v>336</v>
      </c>
      <c r="N12" s="342"/>
    </row>
    <row r="13" spans="1:14" ht="15.6" x14ac:dyDescent="0.3">
      <c r="A13" s="342"/>
      <c r="B13" s="804" t="s">
        <v>1312</v>
      </c>
      <c r="C13" s="794"/>
      <c r="D13" s="794"/>
      <c r="E13" s="954" t="s">
        <v>337</v>
      </c>
      <c r="F13" s="955" t="s">
        <v>337</v>
      </c>
      <c r="G13" s="955" t="s">
        <v>337</v>
      </c>
      <c r="H13" s="955" t="s">
        <v>337</v>
      </c>
      <c r="I13" s="955" t="s">
        <v>337</v>
      </c>
      <c r="J13" s="955" t="s">
        <v>337</v>
      </c>
      <c r="K13" s="955" t="s">
        <v>337</v>
      </c>
      <c r="L13" s="955" t="s">
        <v>337</v>
      </c>
      <c r="M13" s="956" t="s">
        <v>337</v>
      </c>
      <c r="N13" s="342"/>
    </row>
    <row r="14" spans="1:14" ht="15.6" x14ac:dyDescent="0.3">
      <c r="A14" s="342"/>
      <c r="B14" s="804" t="s">
        <v>1313</v>
      </c>
      <c r="C14" s="794"/>
      <c r="D14" s="794"/>
      <c r="E14" s="957" t="s">
        <v>338</v>
      </c>
      <c r="F14" s="958" t="s">
        <v>338</v>
      </c>
      <c r="G14" s="958" t="s">
        <v>338</v>
      </c>
      <c r="H14" s="958" t="s">
        <v>338</v>
      </c>
      <c r="I14" s="958" t="s">
        <v>338</v>
      </c>
      <c r="J14" s="958" t="s">
        <v>338</v>
      </c>
      <c r="K14" s="958" t="s">
        <v>338</v>
      </c>
      <c r="L14" s="958" t="s">
        <v>338</v>
      </c>
      <c r="M14" s="959" t="s">
        <v>338</v>
      </c>
      <c r="N14" s="342"/>
    </row>
    <row r="15" spans="1:14" ht="15.6" x14ac:dyDescent="0.3">
      <c r="A15" s="342"/>
      <c r="B15" s="960" t="s">
        <v>215</v>
      </c>
      <c r="C15" s="961"/>
      <c r="D15" s="961"/>
      <c r="E15" s="962"/>
      <c r="F15" s="963"/>
      <c r="G15" s="963"/>
      <c r="H15" s="963"/>
      <c r="I15" s="963"/>
      <c r="J15" s="963"/>
      <c r="K15" s="963"/>
      <c r="L15" s="963"/>
      <c r="M15" s="964"/>
      <c r="N15" s="342"/>
    </row>
    <row r="16" spans="1:14" ht="15.6" x14ac:dyDescent="0.3">
      <c r="A16" s="342"/>
      <c r="B16" s="960" t="s">
        <v>216</v>
      </c>
      <c r="C16" s="961"/>
      <c r="D16" s="961"/>
      <c r="E16" s="965" t="s">
        <v>443</v>
      </c>
      <c r="F16" s="966"/>
      <c r="G16" s="966"/>
      <c r="H16" s="966"/>
      <c r="I16" s="966"/>
      <c r="J16" s="966"/>
      <c r="K16" s="966"/>
      <c r="L16" s="966"/>
      <c r="M16" s="967"/>
      <c r="N16" s="342"/>
    </row>
    <row r="17" spans="1:14" ht="15.6" x14ac:dyDescent="0.3">
      <c r="A17" s="342"/>
      <c r="B17" s="960" t="s">
        <v>218</v>
      </c>
      <c r="C17" s="961"/>
      <c r="D17" s="961"/>
      <c r="E17" s="954" t="s">
        <v>611</v>
      </c>
      <c r="F17" s="955"/>
      <c r="G17" s="968"/>
      <c r="H17" s="957" t="s">
        <v>394</v>
      </c>
      <c r="I17" s="958"/>
      <c r="J17" s="958"/>
      <c r="K17" s="958"/>
      <c r="L17" s="958"/>
      <c r="M17" s="959"/>
      <c r="N17" s="342"/>
    </row>
    <row r="18" spans="1:14" ht="15.6" x14ac:dyDescent="0.3">
      <c r="A18" s="342"/>
      <c r="B18" s="960" t="s">
        <v>221</v>
      </c>
      <c r="C18" s="961"/>
      <c r="D18" s="961"/>
      <c r="E18" s="957" t="s">
        <v>222</v>
      </c>
      <c r="F18" s="958"/>
      <c r="G18" s="958"/>
      <c r="H18" s="958"/>
      <c r="I18" s="958"/>
      <c r="J18" s="958"/>
      <c r="K18" s="958"/>
      <c r="L18" s="958"/>
      <c r="M18" s="959"/>
      <c r="N18" s="342"/>
    </row>
    <row r="19" spans="1:14" ht="15.6" x14ac:dyDescent="0.3">
      <c r="A19" s="342"/>
      <c r="B19" s="937" t="s">
        <v>223</v>
      </c>
      <c r="C19" s="938"/>
      <c r="D19" s="939"/>
      <c r="E19" s="957"/>
      <c r="F19" s="958"/>
      <c r="G19" s="958"/>
      <c r="H19" s="958"/>
      <c r="I19" s="958"/>
      <c r="J19" s="958"/>
      <c r="K19" s="958"/>
      <c r="L19" s="958"/>
      <c r="M19" s="959"/>
      <c r="N19" s="342"/>
    </row>
    <row r="20" spans="1:14" ht="51" customHeight="1" thickBot="1" x14ac:dyDescent="0.35">
      <c r="A20" s="342"/>
      <c r="B20" s="969" t="s">
        <v>225</v>
      </c>
      <c r="C20" s="970"/>
      <c r="D20" s="971"/>
      <c r="E20" s="972" t="s">
        <v>470</v>
      </c>
      <c r="F20" s="972"/>
      <c r="G20" s="973" t="s">
        <v>471</v>
      </c>
      <c r="H20" s="973"/>
      <c r="I20" s="972" t="s">
        <v>228</v>
      </c>
      <c r="J20" s="972"/>
      <c r="K20" s="972"/>
      <c r="L20" s="972"/>
      <c r="M20" s="974"/>
      <c r="N20" s="342"/>
    </row>
    <row r="21" spans="1:14" ht="15.6" x14ac:dyDescent="0.3">
      <c r="A21" s="342"/>
      <c r="B21" s="944"/>
      <c r="C21" s="944"/>
      <c r="D21" s="944"/>
      <c r="E21" s="944"/>
      <c r="F21" s="944"/>
      <c r="G21" s="944"/>
      <c r="H21" s="944"/>
      <c r="I21" s="944"/>
      <c r="J21" s="944"/>
      <c r="K21" s="944"/>
      <c r="L21" s="944"/>
      <c r="M21" s="944"/>
      <c r="N21" s="342"/>
    </row>
    <row r="22" spans="1:14" ht="15.6" x14ac:dyDescent="0.3">
      <c r="A22" s="342"/>
      <c r="B22" s="943" t="s">
        <v>229</v>
      </c>
      <c r="C22" s="943"/>
      <c r="D22" s="943"/>
      <c r="E22" s="943"/>
      <c r="F22" s="943"/>
      <c r="G22" s="943"/>
      <c r="H22" s="943"/>
      <c r="I22" s="943"/>
      <c r="J22" s="943"/>
      <c r="K22" s="943"/>
      <c r="L22" s="943"/>
      <c r="M22" s="943"/>
      <c r="N22" s="342"/>
    </row>
    <row r="23" spans="1:14" ht="16.2" thickBot="1" x14ac:dyDescent="0.35">
      <c r="A23" s="342"/>
      <c r="B23" s="944"/>
      <c r="C23" s="944"/>
      <c r="D23" s="944"/>
      <c r="E23" s="944"/>
      <c r="F23" s="944"/>
      <c r="G23" s="944"/>
      <c r="H23" s="944"/>
      <c r="I23" s="944"/>
      <c r="J23" s="944"/>
      <c r="K23" s="944"/>
      <c r="L23" s="944"/>
      <c r="M23" s="944"/>
      <c r="N23" s="342"/>
    </row>
    <row r="24" spans="1:14" ht="96" customHeight="1" thickBot="1" x14ac:dyDescent="0.35">
      <c r="A24" s="342"/>
      <c r="B24" s="949" t="s">
        <v>230</v>
      </c>
      <c r="C24" s="950"/>
      <c r="D24" s="950"/>
      <c r="E24" s="975" t="s">
        <v>625</v>
      </c>
      <c r="F24" s="976"/>
      <c r="G24" s="976"/>
      <c r="H24" s="976"/>
      <c r="I24" s="976"/>
      <c r="J24" s="976"/>
      <c r="K24" s="976"/>
      <c r="L24" s="976"/>
      <c r="M24" s="977"/>
      <c r="N24" s="342"/>
    </row>
    <row r="25" spans="1:14" ht="334.5" customHeight="1" x14ac:dyDescent="0.3">
      <c r="A25" s="342"/>
      <c r="B25" s="949" t="s">
        <v>612</v>
      </c>
      <c r="C25" s="950"/>
      <c r="D25" s="950"/>
      <c r="E25" s="957" t="s">
        <v>1165</v>
      </c>
      <c r="F25" s="958"/>
      <c r="G25" s="958"/>
      <c r="H25" s="958"/>
      <c r="I25" s="958"/>
      <c r="J25" s="958"/>
      <c r="K25" s="958"/>
      <c r="L25" s="958"/>
      <c r="M25" s="959"/>
      <c r="N25" s="342"/>
    </row>
    <row r="26" spans="1:14" ht="37.5" customHeight="1" x14ac:dyDescent="0.3">
      <c r="A26" s="342"/>
      <c r="B26" s="960" t="s">
        <v>232</v>
      </c>
      <c r="C26" s="961"/>
      <c r="D26" s="961"/>
      <c r="E26" s="957" t="s">
        <v>613</v>
      </c>
      <c r="F26" s="958"/>
      <c r="G26" s="958"/>
      <c r="H26" s="958"/>
      <c r="I26" s="958"/>
      <c r="J26" s="958"/>
      <c r="K26" s="958"/>
      <c r="L26" s="958"/>
      <c r="M26" s="959"/>
      <c r="N26" s="342"/>
    </row>
    <row r="27" spans="1:14" ht="35.25" customHeight="1" x14ac:dyDescent="0.3">
      <c r="A27" s="342"/>
      <c r="B27" s="960" t="s">
        <v>233</v>
      </c>
      <c r="C27" s="961"/>
      <c r="D27" s="961"/>
      <c r="E27" s="978" t="s">
        <v>618</v>
      </c>
      <c r="F27" s="979"/>
      <c r="G27" s="979"/>
      <c r="H27" s="979"/>
      <c r="I27" s="979"/>
      <c r="J27" s="979"/>
      <c r="K27" s="979"/>
      <c r="L27" s="979"/>
      <c r="M27" s="980"/>
      <c r="N27" s="342"/>
    </row>
    <row r="28" spans="1:14" ht="56.25" customHeight="1" x14ac:dyDescent="0.3">
      <c r="A28" s="342"/>
      <c r="B28" s="960" t="s">
        <v>234</v>
      </c>
      <c r="C28" s="961"/>
      <c r="D28" s="961"/>
      <c r="E28" s="965" t="s">
        <v>626</v>
      </c>
      <c r="F28" s="966"/>
      <c r="G28" s="966"/>
      <c r="H28" s="966"/>
      <c r="I28" s="966"/>
      <c r="J28" s="966"/>
      <c r="K28" s="966"/>
      <c r="L28" s="966"/>
      <c r="M28" s="967"/>
      <c r="N28" s="342"/>
    </row>
    <row r="29" spans="1:14" ht="34.5" customHeight="1" x14ac:dyDescent="0.3">
      <c r="A29" s="342"/>
      <c r="B29" s="960" t="s">
        <v>235</v>
      </c>
      <c r="C29" s="961"/>
      <c r="D29" s="961"/>
      <c r="E29" s="981" t="s">
        <v>1280</v>
      </c>
      <c r="F29" s="982"/>
      <c r="G29" s="982"/>
      <c r="H29" s="982"/>
      <c r="I29" s="982"/>
      <c r="J29" s="982"/>
      <c r="K29" s="982"/>
      <c r="L29" s="982"/>
      <c r="M29" s="983"/>
      <c r="N29" s="342"/>
    </row>
    <row r="30" spans="1:14" ht="33.75" customHeight="1" x14ac:dyDescent="0.3">
      <c r="A30" s="342"/>
      <c r="B30" s="984" t="s">
        <v>236</v>
      </c>
      <c r="C30" s="958"/>
      <c r="D30" s="985"/>
      <c r="E30" s="529"/>
      <c r="F30" s="961" t="s">
        <v>237</v>
      </c>
      <c r="G30" s="961"/>
      <c r="H30" s="529" t="s">
        <v>238</v>
      </c>
      <c r="I30" s="961" t="s">
        <v>239</v>
      </c>
      <c r="J30" s="961"/>
      <c r="K30" s="986" t="s">
        <v>553</v>
      </c>
      <c r="L30" s="986"/>
      <c r="M30" s="531" t="s">
        <v>374</v>
      </c>
      <c r="N30" s="342"/>
    </row>
    <row r="31" spans="1:14" ht="27" customHeight="1" x14ac:dyDescent="0.3">
      <c r="A31" s="342"/>
      <c r="B31" s="960" t="s">
        <v>242</v>
      </c>
      <c r="C31" s="961"/>
      <c r="D31" s="961"/>
      <c r="E31" s="987" t="s">
        <v>614</v>
      </c>
      <c r="F31" s="987"/>
      <c r="G31" s="987"/>
      <c r="H31" s="987"/>
      <c r="I31" s="987"/>
      <c r="J31" s="987"/>
      <c r="K31" s="987"/>
      <c r="L31" s="987"/>
      <c r="M31" s="988"/>
      <c r="N31" s="342"/>
    </row>
    <row r="32" spans="1:14" ht="17.399999999999999" x14ac:dyDescent="0.3">
      <c r="A32" s="342"/>
      <c r="B32" s="960" t="s">
        <v>218</v>
      </c>
      <c r="C32" s="961"/>
      <c r="D32" s="961"/>
      <c r="E32" s="989" t="s">
        <v>615</v>
      </c>
      <c r="F32" s="961"/>
      <c r="G32" s="961"/>
      <c r="H32" s="961"/>
      <c r="I32" s="961"/>
      <c r="J32" s="961" t="s">
        <v>245</v>
      </c>
      <c r="K32" s="961"/>
      <c r="L32" s="961"/>
      <c r="M32" s="990"/>
      <c r="N32" s="342"/>
    </row>
    <row r="33" spans="1:14" ht="15.6" x14ac:dyDescent="0.3">
      <c r="A33" s="342"/>
      <c r="B33" s="960" t="s">
        <v>246</v>
      </c>
      <c r="C33" s="961"/>
      <c r="D33" s="961"/>
      <c r="E33" s="991" t="s">
        <v>616</v>
      </c>
      <c r="F33" s="992"/>
      <c r="G33" s="992"/>
      <c r="H33" s="992"/>
      <c r="I33" s="992"/>
      <c r="J33" s="992"/>
      <c r="K33" s="992"/>
      <c r="L33" s="992"/>
      <c r="M33" s="993"/>
      <c r="N33" s="342"/>
    </row>
    <row r="34" spans="1:14" ht="15.6" x14ac:dyDescent="0.3">
      <c r="A34" s="342"/>
      <c r="B34" s="530" t="s">
        <v>248</v>
      </c>
      <c r="C34" s="529"/>
      <c r="D34" s="529"/>
      <c r="E34" s="961"/>
      <c r="F34" s="961"/>
      <c r="G34" s="961"/>
      <c r="H34" s="961"/>
      <c r="I34" s="961"/>
      <c r="J34" s="961"/>
      <c r="K34" s="961"/>
      <c r="L34" s="961"/>
      <c r="M34" s="990"/>
      <c r="N34" s="342"/>
    </row>
    <row r="35" spans="1:14" ht="15.6" x14ac:dyDescent="0.3">
      <c r="A35" s="342"/>
      <c r="B35" s="994"/>
      <c r="C35" s="995"/>
      <c r="D35" s="995"/>
      <c r="E35" s="995"/>
      <c r="F35" s="995"/>
      <c r="G35" s="995"/>
      <c r="H35" s="995"/>
      <c r="I35" s="995"/>
      <c r="J35" s="995"/>
      <c r="K35" s="995"/>
      <c r="L35" s="995"/>
      <c r="M35" s="996"/>
      <c r="N35" s="342"/>
    </row>
    <row r="36" spans="1:14" ht="15.6" x14ac:dyDescent="0.3">
      <c r="A36" s="342"/>
      <c r="B36" s="997" t="s">
        <v>249</v>
      </c>
      <c r="C36" s="998"/>
      <c r="D36" s="998"/>
      <c r="E36" s="998"/>
      <c r="F36" s="998"/>
      <c r="G36" s="998"/>
      <c r="H36" s="998"/>
      <c r="I36" s="998"/>
      <c r="J36" s="998"/>
      <c r="K36" s="998"/>
      <c r="L36" s="998"/>
      <c r="M36" s="999"/>
      <c r="N36" s="342"/>
    </row>
    <row r="37" spans="1:14" ht="16.2" thickBot="1" x14ac:dyDescent="0.35">
      <c r="A37" s="342"/>
      <c r="B37" s="1000"/>
      <c r="C37" s="1001"/>
      <c r="D37" s="1001"/>
      <c r="E37" s="1001"/>
      <c r="F37" s="1001"/>
      <c r="G37" s="1001"/>
      <c r="H37" s="1001"/>
      <c r="I37" s="1001"/>
      <c r="J37" s="1001"/>
      <c r="K37" s="1001"/>
      <c r="L37" s="1001"/>
      <c r="M37" s="1002"/>
      <c r="N37" s="342"/>
    </row>
    <row r="38" spans="1:14" ht="15.6" x14ac:dyDescent="0.3">
      <c r="A38" s="342"/>
      <c r="B38" s="1003"/>
      <c r="C38" s="1004"/>
      <c r="D38" s="1004"/>
      <c r="E38" s="1004"/>
      <c r="F38" s="1004"/>
      <c r="G38" s="1004"/>
      <c r="H38" s="1004"/>
      <c r="I38" s="1004"/>
      <c r="J38" s="1004"/>
      <c r="K38" s="1004"/>
      <c r="L38" s="1004"/>
      <c r="M38" s="1005"/>
      <c r="N38" s="342"/>
    </row>
    <row r="39" spans="1:14" ht="15.6" x14ac:dyDescent="0.3">
      <c r="A39" s="342"/>
      <c r="B39" s="532"/>
      <c r="C39" s="532"/>
      <c r="D39" s="532"/>
      <c r="E39" s="532"/>
      <c r="F39" s="532"/>
      <c r="G39" s="532"/>
      <c r="H39" s="532"/>
      <c r="I39" s="532"/>
      <c r="J39" s="532"/>
      <c r="K39" s="532"/>
      <c r="L39" s="532"/>
      <c r="M39" s="532"/>
      <c r="N39" s="342"/>
    </row>
    <row r="40" spans="1:14" ht="15.6" x14ac:dyDescent="0.3">
      <c r="A40" s="342"/>
      <c r="B40" s="532"/>
      <c r="C40" s="961" t="s">
        <v>250</v>
      </c>
      <c r="D40" s="961"/>
      <c r="E40" s="961"/>
      <c r="F40" s="961"/>
      <c r="G40" s="961"/>
      <c r="H40" s="961"/>
      <c r="I40" s="961"/>
      <c r="J40" s="961"/>
      <c r="K40" s="961"/>
      <c r="L40" s="961"/>
      <c r="M40" s="961"/>
      <c r="N40" s="342"/>
    </row>
    <row r="41" spans="1:14" ht="15.6" x14ac:dyDescent="0.3">
      <c r="A41" s="342"/>
      <c r="B41" s="532"/>
      <c r="C41" s="529" t="s">
        <v>251</v>
      </c>
      <c r="D41" s="952" t="s">
        <v>252</v>
      </c>
      <c r="E41" s="938"/>
      <c r="F41" s="938"/>
      <c r="G41" s="938"/>
      <c r="H41" s="952" t="s">
        <v>253</v>
      </c>
      <c r="I41" s="938"/>
      <c r="J41" s="938"/>
      <c r="K41" s="938"/>
      <c r="L41" s="938"/>
      <c r="M41" s="939"/>
      <c r="N41" s="342"/>
    </row>
    <row r="42" spans="1:14" ht="15.6" x14ac:dyDescent="0.3">
      <c r="A42" s="342"/>
      <c r="B42" s="532"/>
      <c r="C42" s="344">
        <v>42589</v>
      </c>
      <c r="D42" s="961" t="s">
        <v>411</v>
      </c>
      <c r="E42" s="961"/>
      <c r="F42" s="961"/>
      <c r="G42" s="961"/>
      <c r="H42" s="961" t="s">
        <v>617</v>
      </c>
      <c r="I42" s="961"/>
      <c r="J42" s="961"/>
      <c r="K42" s="961"/>
      <c r="L42" s="961"/>
      <c r="M42" s="961"/>
      <c r="N42" s="342"/>
    </row>
    <row r="43" spans="1:14" ht="15.6" x14ac:dyDescent="0.3">
      <c r="A43" s="342"/>
      <c r="B43" s="532"/>
      <c r="C43" s="529"/>
      <c r="D43" s="961"/>
      <c r="E43" s="961"/>
      <c r="F43" s="961"/>
      <c r="G43" s="961"/>
      <c r="H43" s="961"/>
      <c r="I43" s="961"/>
      <c r="J43" s="961"/>
      <c r="K43" s="961"/>
      <c r="L43" s="961"/>
      <c r="M43" s="961"/>
      <c r="N43" s="342"/>
    </row>
    <row r="44" spans="1:14" ht="15.6" x14ac:dyDescent="0.3">
      <c r="A44" s="342"/>
      <c r="B44" s="532"/>
      <c r="C44" s="529"/>
      <c r="D44" s="961"/>
      <c r="E44" s="961"/>
      <c r="F44" s="961"/>
      <c r="G44" s="961"/>
      <c r="H44" s="961"/>
      <c r="I44" s="961"/>
      <c r="J44" s="961"/>
      <c r="K44" s="961"/>
      <c r="L44" s="961"/>
      <c r="M44" s="961"/>
      <c r="N44" s="342"/>
    </row>
    <row r="45" spans="1:14" ht="15.6" x14ac:dyDescent="0.3">
      <c r="A45" s="342"/>
      <c r="B45" s="532"/>
      <c r="C45" s="529"/>
      <c r="D45" s="961"/>
      <c r="E45" s="961"/>
      <c r="F45" s="961"/>
      <c r="G45" s="961"/>
      <c r="H45" s="961"/>
      <c r="I45" s="961"/>
      <c r="J45" s="961"/>
      <c r="K45" s="961"/>
      <c r="L45" s="961"/>
      <c r="M45" s="961"/>
      <c r="N45" s="342"/>
    </row>
    <row r="46" spans="1:14" ht="15.6" x14ac:dyDescent="0.3">
      <c r="A46" s="342"/>
      <c r="B46" s="532"/>
      <c r="C46" s="529"/>
      <c r="D46" s="961"/>
      <c r="E46" s="961"/>
      <c r="F46" s="961"/>
      <c r="G46" s="961"/>
      <c r="H46" s="961"/>
      <c r="I46" s="961"/>
      <c r="J46" s="961"/>
      <c r="K46" s="961"/>
      <c r="L46" s="961"/>
      <c r="M46" s="961"/>
      <c r="N46" s="342"/>
    </row>
    <row r="47" spans="1:14" ht="15.6" x14ac:dyDescent="0.3">
      <c r="A47" s="342"/>
      <c r="B47" s="532"/>
      <c r="C47" s="529"/>
      <c r="D47" s="961"/>
      <c r="E47" s="961"/>
      <c r="F47" s="961"/>
      <c r="G47" s="961"/>
      <c r="H47" s="961"/>
      <c r="I47" s="961"/>
      <c r="J47" s="961"/>
      <c r="K47" s="961"/>
      <c r="L47" s="961"/>
      <c r="M47" s="961"/>
      <c r="N47" s="342"/>
    </row>
    <row r="48" spans="1:14" ht="15.6" x14ac:dyDescent="0.3">
      <c r="A48" s="342"/>
      <c r="B48" s="532"/>
      <c r="C48" s="529"/>
      <c r="D48" s="961"/>
      <c r="E48" s="961"/>
      <c r="F48" s="961"/>
      <c r="G48" s="961"/>
      <c r="H48" s="961"/>
      <c r="I48" s="961"/>
      <c r="J48" s="961"/>
      <c r="K48" s="961"/>
      <c r="L48" s="961"/>
      <c r="M48" s="961"/>
      <c r="N48" s="342"/>
    </row>
    <row r="49" spans="1:14" ht="15.6" x14ac:dyDescent="0.3">
      <c r="A49" s="342"/>
      <c r="B49" s="341"/>
      <c r="C49" s="345"/>
      <c r="D49" s="1006"/>
      <c r="E49" s="1006"/>
      <c r="F49" s="1006"/>
      <c r="G49" s="1006"/>
      <c r="H49" s="1007"/>
      <c r="I49" s="1007"/>
      <c r="J49" s="1007"/>
      <c r="K49" s="1007"/>
      <c r="L49" s="1007"/>
      <c r="M49" s="1007"/>
      <c r="N49" s="342"/>
    </row>
    <row r="60" spans="1:14" ht="18" x14ac:dyDescent="0.35">
      <c r="G60" s="346"/>
      <c r="I60" s="304"/>
    </row>
  </sheetData>
  <sheetProtection algorithmName="SHA-512" hashValue="doKo5ggTHpdBXknFvn459HAi0JTIgVhBvPLgcDPRvYpBxa3HIRh9cIbf6Lf12KDCTaV1upLCjyM/vZEkXXWqUw==" saltValue="zwOxQO/9vPZPps2HE5J8Dg==" spinCount="100000" sheet="1" objects="1" scenarios="1"/>
  <mergeCells count="86">
    <mergeCell ref="D48:G48"/>
    <mergeCell ref="H48:M48"/>
    <mergeCell ref="D49:G49"/>
    <mergeCell ref="H49:M49"/>
    <mergeCell ref="D45:G45"/>
    <mergeCell ref="H45:M45"/>
    <mergeCell ref="D46:G46"/>
    <mergeCell ref="H46:M46"/>
    <mergeCell ref="D47:G47"/>
    <mergeCell ref="H47:M47"/>
    <mergeCell ref="D42:G42"/>
    <mergeCell ref="H42:M42"/>
    <mergeCell ref="D43:G43"/>
    <mergeCell ref="H43:M43"/>
    <mergeCell ref="D44:G44"/>
    <mergeCell ref="H44:M44"/>
    <mergeCell ref="D41:G41"/>
    <mergeCell ref="H41:M41"/>
    <mergeCell ref="B32:D32"/>
    <mergeCell ref="E32:I32"/>
    <mergeCell ref="J32:M32"/>
    <mergeCell ref="B33:D33"/>
    <mergeCell ref="E33:M33"/>
    <mergeCell ref="E34:M34"/>
    <mergeCell ref="B35:M35"/>
    <mergeCell ref="B36:M36"/>
    <mergeCell ref="B37:M37"/>
    <mergeCell ref="B38:M38"/>
    <mergeCell ref="C40:M40"/>
    <mergeCell ref="B30:D30"/>
    <mergeCell ref="F30:G30"/>
    <mergeCell ref="I30:J30"/>
    <mergeCell ref="K30:L30"/>
    <mergeCell ref="B31:D31"/>
    <mergeCell ref="E31:M31"/>
    <mergeCell ref="B27:D27"/>
    <mergeCell ref="E27:M27"/>
    <mergeCell ref="B28:D28"/>
    <mergeCell ref="E28:M28"/>
    <mergeCell ref="B29:D29"/>
    <mergeCell ref="E29:M29"/>
    <mergeCell ref="B26:D26"/>
    <mergeCell ref="E26:M26"/>
    <mergeCell ref="B20:D20"/>
    <mergeCell ref="E20:F20"/>
    <mergeCell ref="G20:H20"/>
    <mergeCell ref="I20:M20"/>
    <mergeCell ref="B21:M21"/>
    <mergeCell ref="B22:M22"/>
    <mergeCell ref="B23:M23"/>
    <mergeCell ref="B24:D24"/>
    <mergeCell ref="E24:M24"/>
    <mergeCell ref="B25:D25"/>
    <mergeCell ref="E25:M25"/>
    <mergeCell ref="B19:D19"/>
    <mergeCell ref="E19:M19"/>
    <mergeCell ref="B14:D14"/>
    <mergeCell ref="E14:M14"/>
    <mergeCell ref="B15:D15"/>
    <mergeCell ref="E15:M15"/>
    <mergeCell ref="B16:D16"/>
    <mergeCell ref="E16:M16"/>
    <mergeCell ref="B17:D17"/>
    <mergeCell ref="E17:G17"/>
    <mergeCell ref="H17:M17"/>
    <mergeCell ref="B18:D18"/>
    <mergeCell ref="E18:M18"/>
    <mergeCell ref="B11:D11"/>
    <mergeCell ref="E11:M11"/>
    <mergeCell ref="B12:D12"/>
    <mergeCell ref="E12:M12"/>
    <mergeCell ref="B13:D13"/>
    <mergeCell ref="E13:M13"/>
    <mergeCell ref="B10:D10"/>
    <mergeCell ref="E10:M10"/>
    <mergeCell ref="B3:M3"/>
    <mergeCell ref="B4:M4"/>
    <mergeCell ref="B5:E5"/>
    <mergeCell ref="F5:I5"/>
    <mergeCell ref="J5:M5"/>
    <mergeCell ref="B6:J6"/>
    <mergeCell ref="B7:M7"/>
    <mergeCell ref="B8:J8"/>
    <mergeCell ref="B9:D9"/>
    <mergeCell ref="E9:G9"/>
    <mergeCell ref="H9:M9"/>
  </mergeCells>
  <hyperlinks>
    <hyperlink ref="A1" location="'2.6.2.e.1.a'!A1" display="REGRESAR"/>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sheetPr>
  <dimension ref="A1:T72"/>
  <sheetViews>
    <sheetView showGridLines="0" zoomScale="90" zoomScaleNormal="90" workbookViewId="0"/>
  </sheetViews>
  <sheetFormatPr defaultColWidth="11.44140625" defaultRowHeight="13.2" x14ac:dyDescent="0.25"/>
  <cols>
    <col min="1" max="1" width="11.44140625" style="11"/>
    <col min="2" max="2" width="34.5546875" style="11" customWidth="1"/>
    <col min="3" max="3" width="35.33203125" style="11" customWidth="1"/>
    <col min="4" max="4" width="13.5546875" style="11" customWidth="1"/>
    <col min="5" max="5" width="14" style="11" customWidth="1"/>
    <col min="6" max="6" width="15.33203125" style="11" customWidth="1"/>
    <col min="7" max="7" width="12.6640625" style="11" customWidth="1"/>
    <col min="8" max="8" width="12.88671875" style="11" customWidth="1"/>
    <col min="9" max="20" width="13.88671875" style="11" bestFit="1" customWidth="1"/>
    <col min="21" max="16384" width="11.44140625" style="11"/>
  </cols>
  <sheetData>
    <row r="1" spans="1:20" ht="12.75" customHeight="1" x14ac:dyDescent="0.3">
      <c r="A1" s="165" t="s">
        <v>178</v>
      </c>
      <c r="B1" s="33"/>
      <c r="C1" s="165" t="s">
        <v>413</v>
      </c>
      <c r="D1" s="347"/>
      <c r="E1" s="347"/>
      <c r="F1" s="347"/>
      <c r="G1" s="347"/>
      <c r="H1" s="347"/>
      <c r="I1" s="347"/>
      <c r="J1" s="347"/>
      <c r="K1" s="347"/>
      <c r="L1" s="347"/>
      <c r="M1" s="347"/>
      <c r="N1" s="347"/>
      <c r="O1" s="347"/>
      <c r="P1" s="347"/>
      <c r="Q1" s="347"/>
      <c r="R1" s="347"/>
      <c r="S1" s="347"/>
      <c r="T1" s="347"/>
    </row>
    <row r="2" spans="1:20" ht="12.75" customHeight="1" x14ac:dyDescent="0.3">
      <c r="A2" s="165"/>
      <c r="B2" s="89" t="s">
        <v>375</v>
      </c>
      <c r="C2" s="33"/>
      <c r="D2" s="347"/>
      <c r="E2" s="347"/>
      <c r="F2" s="347"/>
      <c r="G2" s="347"/>
      <c r="H2" s="347"/>
      <c r="I2" s="347"/>
      <c r="J2" s="347"/>
      <c r="K2" s="347"/>
      <c r="L2" s="347"/>
      <c r="M2" s="347"/>
      <c r="N2" s="347"/>
      <c r="O2" s="347"/>
      <c r="P2" s="347"/>
      <c r="Q2" s="347"/>
      <c r="R2" s="347"/>
      <c r="S2" s="347"/>
      <c r="T2" s="347"/>
    </row>
    <row r="3" spans="1:20" ht="12.75" customHeight="1" x14ac:dyDescent="0.3">
      <c r="A3" s="33"/>
      <c r="B3" s="34" t="s">
        <v>336</v>
      </c>
      <c r="C3" s="88"/>
      <c r="D3" s="347"/>
      <c r="E3" s="347"/>
      <c r="F3" s="347"/>
      <c r="G3" s="347"/>
      <c r="H3" s="347"/>
      <c r="I3" s="347"/>
      <c r="J3" s="347"/>
      <c r="K3" s="347"/>
      <c r="L3" s="347"/>
      <c r="M3" s="347"/>
      <c r="N3" s="347"/>
      <c r="O3" s="347"/>
      <c r="P3" s="347"/>
      <c r="Q3" s="347"/>
      <c r="R3" s="347"/>
      <c r="S3" s="347"/>
      <c r="T3" s="347"/>
    </row>
    <row r="4" spans="1:20" ht="12.75" customHeight="1" x14ac:dyDescent="0.3">
      <c r="A4" s="33"/>
      <c r="B4" s="34" t="s">
        <v>337</v>
      </c>
      <c r="C4" s="88"/>
      <c r="D4" s="347"/>
      <c r="E4" s="347"/>
      <c r="F4" s="347"/>
      <c r="G4" s="347"/>
      <c r="H4" s="347"/>
      <c r="I4" s="347"/>
      <c r="J4" s="347"/>
      <c r="K4" s="347"/>
      <c r="L4" s="347"/>
      <c r="M4" s="347"/>
      <c r="N4" s="347"/>
      <c r="O4" s="347"/>
      <c r="P4" s="347"/>
      <c r="Q4" s="347"/>
      <c r="R4" s="347"/>
      <c r="S4" s="347"/>
      <c r="T4" s="347"/>
    </row>
    <row r="5" spans="1:20" ht="12.75" customHeight="1" x14ac:dyDescent="0.3">
      <c r="A5" s="33"/>
      <c r="B5" s="34" t="s">
        <v>338</v>
      </c>
      <c r="C5" s="88"/>
      <c r="D5" s="347"/>
      <c r="E5" s="347"/>
      <c r="F5" s="347"/>
      <c r="G5" s="347"/>
      <c r="H5" s="347"/>
      <c r="I5" s="347"/>
      <c r="J5" s="347"/>
      <c r="K5" s="347"/>
      <c r="L5" s="347"/>
      <c r="M5" s="347"/>
      <c r="N5" s="347"/>
      <c r="O5" s="347"/>
      <c r="P5" s="347"/>
      <c r="Q5" s="347"/>
      <c r="R5" s="347"/>
      <c r="S5" s="347"/>
      <c r="T5" s="347"/>
    </row>
    <row r="6" spans="1:20" ht="15" x14ac:dyDescent="0.25">
      <c r="B6" s="34" t="s">
        <v>1246</v>
      </c>
      <c r="C6" s="348"/>
      <c r="D6" s="347"/>
      <c r="E6" s="347"/>
      <c r="F6" s="347"/>
      <c r="G6" s="347"/>
      <c r="H6" s="347"/>
      <c r="I6" s="347"/>
      <c r="J6" s="347"/>
      <c r="K6" s="347"/>
      <c r="L6" s="347"/>
      <c r="M6" s="347"/>
      <c r="N6" s="347"/>
      <c r="O6" s="347"/>
      <c r="P6" s="347"/>
      <c r="Q6" s="347"/>
      <c r="R6" s="347"/>
      <c r="S6" s="347"/>
      <c r="T6" s="347"/>
    </row>
    <row r="7" spans="1:20" x14ac:dyDescent="0.25">
      <c r="B7" s="34" t="s">
        <v>1248</v>
      </c>
      <c r="C7" s="347"/>
      <c r="D7" s="347"/>
      <c r="E7" s="347"/>
      <c r="F7" s="347"/>
      <c r="G7" s="347"/>
      <c r="H7" s="347"/>
      <c r="I7" s="347"/>
      <c r="J7" s="347"/>
      <c r="K7" s="347"/>
      <c r="L7" s="347"/>
      <c r="M7" s="347"/>
      <c r="N7" s="347"/>
      <c r="O7" s="347"/>
      <c r="P7" s="347"/>
      <c r="Q7" s="347"/>
      <c r="R7" s="347"/>
      <c r="S7" s="347"/>
      <c r="T7" s="347"/>
    </row>
    <row r="8" spans="1:20" x14ac:dyDescent="0.25">
      <c r="B8" s="34"/>
      <c r="C8" s="347"/>
      <c r="D8" s="347"/>
      <c r="E8" s="347"/>
      <c r="F8" s="347"/>
      <c r="G8" s="347"/>
      <c r="H8" s="347"/>
      <c r="I8" s="347"/>
      <c r="J8" s="347"/>
      <c r="K8" s="347"/>
      <c r="L8" s="347"/>
      <c r="M8" s="347"/>
      <c r="N8" s="347"/>
      <c r="O8" s="347"/>
      <c r="P8" s="347"/>
      <c r="Q8" s="347"/>
      <c r="R8" s="347"/>
      <c r="S8" s="347"/>
      <c r="T8" s="347"/>
    </row>
    <row r="9" spans="1:20" ht="15.6" x14ac:dyDescent="0.3">
      <c r="B9" s="360" t="s">
        <v>1470</v>
      </c>
    </row>
    <row r="10" spans="1:20" ht="25.5" customHeight="1" x14ac:dyDescent="0.3">
      <c r="B10" s="1008" t="s">
        <v>1189</v>
      </c>
      <c r="C10" s="1008"/>
      <c r="D10" s="1008"/>
      <c r="E10" s="1008"/>
      <c r="F10" s="1008"/>
      <c r="G10" s="1008"/>
      <c r="H10" s="1008"/>
      <c r="I10" s="1008"/>
      <c r="J10" s="1008"/>
      <c r="K10" s="486"/>
      <c r="L10" s="486"/>
      <c r="M10" s="486"/>
      <c r="N10" s="486"/>
      <c r="O10" s="486"/>
      <c r="P10" s="486"/>
      <c r="Q10" s="486"/>
      <c r="R10" s="486"/>
      <c r="S10" s="486"/>
      <c r="T10" s="486"/>
    </row>
    <row r="11" spans="1:20" ht="16.2" x14ac:dyDescent="0.25">
      <c r="B11" s="359" t="s">
        <v>1156</v>
      </c>
      <c r="C11" s="349"/>
      <c r="D11" s="350"/>
      <c r="E11" s="350"/>
      <c r="F11" s="350"/>
      <c r="G11" s="350"/>
      <c r="H11" s="349"/>
      <c r="I11" s="351"/>
      <c r="J11" s="351"/>
      <c r="K11" s="349"/>
      <c r="L11" s="351"/>
      <c r="M11" s="351"/>
      <c r="N11" s="351"/>
      <c r="O11" s="351"/>
      <c r="P11" s="351"/>
      <c r="Q11" s="349"/>
      <c r="R11" s="349"/>
      <c r="S11" s="349"/>
      <c r="T11" s="349"/>
    </row>
    <row r="12" spans="1:20" ht="14.4" x14ac:dyDescent="0.3">
      <c r="B12" s="464"/>
      <c r="C12" s="465"/>
      <c r="D12" s="465"/>
      <c r="E12" s="465"/>
      <c r="F12" s="525"/>
      <c r="G12" s="525"/>
      <c r="H12" s="525"/>
      <c r="I12" s="525"/>
      <c r="J12" s="463"/>
    </row>
    <row r="13" spans="1:20" x14ac:dyDescent="0.25">
      <c r="B13" s="487" t="s">
        <v>1178</v>
      </c>
      <c r="C13" s="352" t="s">
        <v>630</v>
      </c>
      <c r="D13" s="352" t="s">
        <v>1179</v>
      </c>
      <c r="E13" s="66">
        <v>2010</v>
      </c>
      <c r="F13" s="466">
        <v>2011</v>
      </c>
      <c r="G13" s="466">
        <v>2012</v>
      </c>
      <c r="H13" s="466">
        <v>2013</v>
      </c>
      <c r="I13" s="466">
        <v>2014</v>
      </c>
      <c r="J13" s="211">
        <v>2015</v>
      </c>
    </row>
    <row r="14" spans="1:20" ht="12" customHeight="1" x14ac:dyDescent="0.25">
      <c r="B14" s="467"/>
      <c r="C14" s="467"/>
      <c r="D14" s="467"/>
      <c r="E14" s="468"/>
      <c r="F14" s="469"/>
      <c r="G14" s="469"/>
      <c r="H14" s="469"/>
      <c r="I14" s="469"/>
      <c r="J14" s="332"/>
    </row>
    <row r="15" spans="1:20" x14ac:dyDescent="0.25">
      <c r="B15" s="467" t="s">
        <v>1</v>
      </c>
      <c r="C15" s="470"/>
      <c r="D15" s="470"/>
      <c r="E15" s="471">
        <v>167634159.36000001</v>
      </c>
      <c r="F15" s="471">
        <v>165540671.35999998</v>
      </c>
      <c r="G15" s="471">
        <v>172403663.39999998</v>
      </c>
      <c r="H15" s="471">
        <v>170757709.04499999</v>
      </c>
      <c r="I15" s="472">
        <v>175065819.29199997</v>
      </c>
      <c r="J15" s="473">
        <v>177051062</v>
      </c>
    </row>
    <row r="16" spans="1:20" ht="9.75" customHeight="1" x14ac:dyDescent="0.25">
      <c r="B16" s="467"/>
      <c r="C16" s="467"/>
      <c r="D16" s="467"/>
      <c r="E16" s="488"/>
      <c r="F16" s="470"/>
      <c r="G16" s="470"/>
      <c r="H16" s="470"/>
      <c r="I16" s="470"/>
      <c r="J16" s="489"/>
    </row>
    <row r="17" spans="2:10" x14ac:dyDescent="0.25">
      <c r="B17" s="533" t="s">
        <v>652</v>
      </c>
      <c r="C17" s="474" t="s">
        <v>652</v>
      </c>
      <c r="D17" s="475" t="s">
        <v>633</v>
      </c>
      <c r="E17" s="376">
        <v>397432</v>
      </c>
      <c r="F17" s="376">
        <v>441242</v>
      </c>
      <c r="G17" s="376">
        <v>462571</v>
      </c>
      <c r="H17" s="376">
        <v>334189.18</v>
      </c>
      <c r="I17" s="476">
        <v>407440.44000000006</v>
      </c>
      <c r="J17" s="477">
        <v>339405</v>
      </c>
    </row>
    <row r="18" spans="2:10" x14ac:dyDescent="0.25">
      <c r="B18" s="533" t="s">
        <v>682</v>
      </c>
      <c r="C18" s="474" t="s">
        <v>1180</v>
      </c>
      <c r="D18" s="475" t="s">
        <v>632</v>
      </c>
      <c r="E18" s="376" t="s">
        <v>29</v>
      </c>
      <c r="F18" s="376">
        <v>164961.60000000001</v>
      </c>
      <c r="G18" s="376">
        <v>338771</v>
      </c>
      <c r="H18" s="376">
        <v>183246</v>
      </c>
      <c r="I18" s="476">
        <v>191457.28999999998</v>
      </c>
      <c r="J18" s="477">
        <v>184308</v>
      </c>
    </row>
    <row r="19" spans="2:10" x14ac:dyDescent="0.25">
      <c r="B19" s="533" t="s">
        <v>679</v>
      </c>
      <c r="C19" s="474" t="s">
        <v>679</v>
      </c>
      <c r="D19" s="475" t="s">
        <v>674</v>
      </c>
      <c r="E19" s="376">
        <v>932933.20000000007</v>
      </c>
      <c r="F19" s="376">
        <v>1447200</v>
      </c>
      <c r="G19" s="376">
        <v>1563840</v>
      </c>
      <c r="H19" s="376">
        <v>1447200</v>
      </c>
      <c r="I19" s="476">
        <v>1576800</v>
      </c>
      <c r="J19" s="477">
        <v>1572480</v>
      </c>
    </row>
    <row r="20" spans="2:10" x14ac:dyDescent="0.25">
      <c r="B20" s="533" t="s">
        <v>657</v>
      </c>
      <c r="C20" s="474" t="s">
        <v>1181</v>
      </c>
      <c r="D20" s="478" t="s">
        <v>633</v>
      </c>
      <c r="E20" s="376">
        <v>200956</v>
      </c>
      <c r="F20" s="376">
        <v>584508</v>
      </c>
      <c r="G20" s="376">
        <v>1372800</v>
      </c>
      <c r="H20" s="376">
        <v>1335402.24</v>
      </c>
      <c r="I20" s="476">
        <v>1112303.54</v>
      </c>
      <c r="J20" s="477">
        <v>1193525</v>
      </c>
    </row>
    <row r="21" spans="2:10" x14ac:dyDescent="0.25">
      <c r="B21" s="479" t="s">
        <v>657</v>
      </c>
      <c r="C21" s="480" t="s">
        <v>1181</v>
      </c>
      <c r="D21" s="478" t="s">
        <v>78</v>
      </c>
      <c r="E21" s="272" t="s">
        <v>29</v>
      </c>
      <c r="F21" s="376">
        <v>200805</v>
      </c>
      <c r="G21" s="376">
        <v>926349</v>
      </c>
      <c r="H21" s="376">
        <v>1028787.0000000001</v>
      </c>
      <c r="I21" s="476">
        <v>1166061.3999999999</v>
      </c>
      <c r="J21" s="477">
        <v>1084045</v>
      </c>
    </row>
    <row r="22" spans="2:10" x14ac:dyDescent="0.25">
      <c r="B22" s="533" t="s">
        <v>655</v>
      </c>
      <c r="C22" s="474" t="s">
        <v>656</v>
      </c>
      <c r="D22" s="475" t="s">
        <v>633</v>
      </c>
      <c r="E22" s="376">
        <v>219023</v>
      </c>
      <c r="F22" s="376">
        <v>224037</v>
      </c>
      <c r="G22" s="376">
        <v>219915</v>
      </c>
      <c r="H22" s="376">
        <v>178910.19999999998</v>
      </c>
      <c r="I22" s="476">
        <v>190976.8</v>
      </c>
      <c r="J22" s="477">
        <v>180424</v>
      </c>
    </row>
    <row r="23" spans="2:10" x14ac:dyDescent="0.25">
      <c r="B23" s="533" t="s">
        <v>636</v>
      </c>
      <c r="C23" s="474" t="s">
        <v>636</v>
      </c>
      <c r="D23" s="475" t="s">
        <v>633</v>
      </c>
      <c r="E23" s="376">
        <v>7647561</v>
      </c>
      <c r="F23" s="376">
        <v>8192099</v>
      </c>
      <c r="G23" s="376">
        <v>9034459</v>
      </c>
      <c r="H23" s="376">
        <v>9046673.8000000007</v>
      </c>
      <c r="I23" s="476">
        <v>7704062.7999999998</v>
      </c>
      <c r="J23" s="477">
        <v>7041376</v>
      </c>
    </row>
    <row r="24" spans="2:10" x14ac:dyDescent="0.25">
      <c r="B24" s="533" t="s">
        <v>654</v>
      </c>
      <c r="C24" s="474" t="s">
        <v>654</v>
      </c>
      <c r="D24" s="475" t="s">
        <v>633</v>
      </c>
      <c r="E24" s="376">
        <v>370905</v>
      </c>
      <c r="F24" s="376">
        <v>370120</v>
      </c>
      <c r="G24" s="376">
        <v>373728</v>
      </c>
      <c r="H24" s="376">
        <v>372355.17999999993</v>
      </c>
      <c r="I24" s="476">
        <v>367070.86999999994</v>
      </c>
      <c r="J24" s="477">
        <v>351626</v>
      </c>
    </row>
    <row r="25" spans="2:10" x14ac:dyDescent="0.25">
      <c r="B25" s="533" t="s">
        <v>661</v>
      </c>
      <c r="C25" s="474" t="s">
        <v>661</v>
      </c>
      <c r="D25" s="475" t="s">
        <v>78</v>
      </c>
      <c r="E25" s="376">
        <v>26406128</v>
      </c>
      <c r="F25" s="376">
        <v>1632</v>
      </c>
      <c r="G25" s="376">
        <v>27696073.239999998</v>
      </c>
      <c r="H25" s="376">
        <v>27621534.48</v>
      </c>
      <c r="I25" s="476">
        <v>27419416.280000001</v>
      </c>
      <c r="J25" s="477">
        <v>27289857</v>
      </c>
    </row>
    <row r="26" spans="2:10" x14ac:dyDescent="0.25">
      <c r="B26" s="533" t="s">
        <v>661</v>
      </c>
      <c r="C26" s="474" t="s">
        <v>1182</v>
      </c>
      <c r="D26" s="475" t="s">
        <v>78</v>
      </c>
      <c r="E26" s="376">
        <v>2466120.7599999998</v>
      </c>
      <c r="F26" s="376">
        <v>2684226</v>
      </c>
      <c r="G26" s="376">
        <v>2865568.4</v>
      </c>
      <c r="H26" s="376">
        <v>2745758.4559999998</v>
      </c>
      <c r="I26" s="476">
        <v>2735456.4159999997</v>
      </c>
      <c r="J26" s="477">
        <v>2691217</v>
      </c>
    </row>
    <row r="27" spans="2:10" x14ac:dyDescent="0.25">
      <c r="B27" s="533" t="s">
        <v>680</v>
      </c>
      <c r="C27" s="474" t="s">
        <v>681</v>
      </c>
      <c r="D27" s="475" t="s">
        <v>674</v>
      </c>
      <c r="E27" s="376" t="s">
        <v>29</v>
      </c>
      <c r="F27" s="376" t="s">
        <v>29</v>
      </c>
      <c r="G27" s="376" t="s">
        <v>29</v>
      </c>
      <c r="H27" s="376" t="s">
        <v>29</v>
      </c>
      <c r="I27" s="476" t="s">
        <v>29</v>
      </c>
      <c r="J27" s="477" t="s">
        <v>29</v>
      </c>
    </row>
    <row r="28" spans="2:10" x14ac:dyDescent="0.25">
      <c r="B28" s="533" t="s">
        <v>644</v>
      </c>
      <c r="C28" s="474" t="s">
        <v>644</v>
      </c>
      <c r="D28" s="475" t="s">
        <v>633</v>
      </c>
      <c r="E28" s="376">
        <v>2499824</v>
      </c>
      <c r="F28" s="376">
        <v>2271557</v>
      </c>
      <c r="G28" s="376">
        <v>2381752</v>
      </c>
      <c r="H28" s="376">
        <v>2227897.7000000002</v>
      </c>
      <c r="I28" s="476">
        <v>2048532.24</v>
      </c>
      <c r="J28" s="477">
        <v>2146312</v>
      </c>
    </row>
    <row r="29" spans="2:10" x14ac:dyDescent="0.25">
      <c r="B29" s="533" t="s">
        <v>637</v>
      </c>
      <c r="C29" s="474" t="s">
        <v>637</v>
      </c>
      <c r="D29" s="475" t="s">
        <v>633</v>
      </c>
      <c r="E29" s="376">
        <v>7479407</v>
      </c>
      <c r="F29" s="376">
        <v>6470673</v>
      </c>
      <c r="G29" s="376">
        <v>6584458</v>
      </c>
      <c r="H29" s="376">
        <v>6815937.3689999999</v>
      </c>
      <c r="I29" s="476">
        <v>6480826.1400000006</v>
      </c>
      <c r="J29" s="477">
        <v>6464142</v>
      </c>
    </row>
    <row r="30" spans="2:10" x14ac:dyDescent="0.25">
      <c r="B30" s="533" t="s">
        <v>637</v>
      </c>
      <c r="C30" s="474" t="s">
        <v>638</v>
      </c>
      <c r="D30" s="475" t="s">
        <v>78</v>
      </c>
      <c r="E30" s="376">
        <v>1164374</v>
      </c>
      <c r="F30" s="376">
        <v>1161443</v>
      </c>
      <c r="G30" s="376">
        <v>932966.2</v>
      </c>
      <c r="H30" s="376">
        <v>1328867.3600000003</v>
      </c>
      <c r="I30" s="476">
        <v>1332815.2399999995</v>
      </c>
      <c r="J30" s="477">
        <v>1305226</v>
      </c>
    </row>
    <row r="31" spans="2:10" x14ac:dyDescent="0.25">
      <c r="B31" s="533" t="s">
        <v>653</v>
      </c>
      <c r="C31" s="474" t="s">
        <v>653</v>
      </c>
      <c r="D31" s="475" t="s">
        <v>633</v>
      </c>
      <c r="E31" s="376">
        <v>310944</v>
      </c>
      <c r="F31" s="376">
        <v>311700</v>
      </c>
      <c r="G31" s="376">
        <v>315402</v>
      </c>
      <c r="H31" s="376">
        <v>312351</v>
      </c>
      <c r="I31" s="476">
        <v>312950</v>
      </c>
      <c r="J31" s="477">
        <v>246096</v>
      </c>
    </row>
    <row r="32" spans="2:10" x14ac:dyDescent="0.25">
      <c r="B32" s="533" t="s">
        <v>683</v>
      </c>
      <c r="C32" s="474" t="s">
        <v>684</v>
      </c>
      <c r="D32" s="475" t="s">
        <v>632</v>
      </c>
      <c r="E32" s="376" t="s">
        <v>29</v>
      </c>
      <c r="F32" s="376" t="s">
        <v>29</v>
      </c>
      <c r="G32" s="376" t="s">
        <v>29</v>
      </c>
      <c r="H32" s="376" t="s">
        <v>29</v>
      </c>
      <c r="I32" s="476" t="s">
        <v>29</v>
      </c>
      <c r="J32" s="477" t="s">
        <v>29</v>
      </c>
    </row>
    <row r="33" spans="2:10" x14ac:dyDescent="0.25">
      <c r="B33" s="533" t="s">
        <v>672</v>
      </c>
      <c r="C33" s="474" t="s">
        <v>673</v>
      </c>
      <c r="D33" s="475" t="s">
        <v>674</v>
      </c>
      <c r="E33" s="376">
        <v>1825396</v>
      </c>
      <c r="F33" s="376">
        <v>2199610</v>
      </c>
      <c r="G33" s="376">
        <v>2376892</v>
      </c>
      <c r="H33" s="376">
        <v>2199610</v>
      </c>
      <c r="I33" s="476">
        <v>2396590</v>
      </c>
      <c r="J33" s="477">
        <v>2390024</v>
      </c>
    </row>
    <row r="34" spans="2:10" x14ac:dyDescent="0.25">
      <c r="B34" s="533" t="s">
        <v>675</v>
      </c>
      <c r="C34" s="474" t="s">
        <v>676</v>
      </c>
      <c r="D34" s="475" t="s">
        <v>674</v>
      </c>
      <c r="E34" s="376">
        <v>696620</v>
      </c>
      <c r="F34" s="376">
        <v>839510</v>
      </c>
      <c r="G34" s="376">
        <v>907172</v>
      </c>
      <c r="H34" s="376">
        <v>839510</v>
      </c>
      <c r="I34" s="476">
        <v>914616.39999999991</v>
      </c>
      <c r="J34" s="477">
        <v>912041</v>
      </c>
    </row>
    <row r="35" spans="2:10" x14ac:dyDescent="0.25">
      <c r="B35" s="479" t="s">
        <v>1183</v>
      </c>
      <c r="C35" s="479" t="s">
        <v>693</v>
      </c>
      <c r="D35" s="480" t="s">
        <v>78</v>
      </c>
      <c r="E35" s="490" t="s">
        <v>29</v>
      </c>
      <c r="F35" s="490" t="s">
        <v>29</v>
      </c>
      <c r="G35" s="490" t="s">
        <v>29</v>
      </c>
      <c r="H35" s="490" t="s">
        <v>29</v>
      </c>
      <c r="I35" s="476" t="s">
        <v>29</v>
      </c>
      <c r="J35" s="477">
        <v>31533</v>
      </c>
    </row>
    <row r="36" spans="2:10" x14ac:dyDescent="0.25">
      <c r="B36" s="479" t="s">
        <v>1184</v>
      </c>
      <c r="C36" s="479" t="s">
        <v>1185</v>
      </c>
      <c r="D36" s="480" t="s">
        <v>78</v>
      </c>
      <c r="E36" s="490" t="s">
        <v>29</v>
      </c>
      <c r="F36" s="490" t="s">
        <v>29</v>
      </c>
      <c r="G36" s="490" t="s">
        <v>29</v>
      </c>
      <c r="H36" s="490" t="s">
        <v>29</v>
      </c>
      <c r="I36" s="476">
        <v>5066150.4000000004</v>
      </c>
      <c r="J36" s="477">
        <v>7095600</v>
      </c>
    </row>
    <row r="37" spans="2:10" x14ac:dyDescent="0.25">
      <c r="B37" s="479" t="s">
        <v>1186</v>
      </c>
      <c r="C37" s="479" t="s">
        <v>692</v>
      </c>
      <c r="D37" s="480" t="s">
        <v>78</v>
      </c>
      <c r="E37" s="376" t="s">
        <v>29</v>
      </c>
      <c r="F37" s="376" t="s">
        <v>29</v>
      </c>
      <c r="G37" s="376" t="s">
        <v>29</v>
      </c>
      <c r="H37" s="376" t="s">
        <v>29</v>
      </c>
      <c r="I37" s="476">
        <v>39657.600000000013</v>
      </c>
      <c r="J37" s="477">
        <v>47307</v>
      </c>
    </row>
    <row r="38" spans="2:10" x14ac:dyDescent="0.25">
      <c r="B38" s="479" t="s">
        <v>1186</v>
      </c>
      <c r="C38" s="479" t="s">
        <v>694</v>
      </c>
      <c r="D38" s="480" t="s">
        <v>78</v>
      </c>
      <c r="E38" s="376" t="s">
        <v>29</v>
      </c>
      <c r="F38" s="376" t="s">
        <v>29</v>
      </c>
      <c r="G38" s="376" t="s">
        <v>29</v>
      </c>
      <c r="H38" s="376" t="s">
        <v>29</v>
      </c>
      <c r="I38" s="476">
        <v>52876.800000000003</v>
      </c>
      <c r="J38" s="477">
        <v>63073</v>
      </c>
    </row>
    <row r="39" spans="2:10" x14ac:dyDescent="0.25">
      <c r="B39" s="479" t="s">
        <v>1186</v>
      </c>
      <c r="C39" s="479" t="s">
        <v>695</v>
      </c>
      <c r="D39" s="480" t="s">
        <v>78</v>
      </c>
      <c r="E39" s="376" t="s">
        <v>29</v>
      </c>
      <c r="F39" s="376" t="s">
        <v>29</v>
      </c>
      <c r="G39" s="376" t="s">
        <v>29</v>
      </c>
      <c r="H39" s="376" t="s">
        <v>29</v>
      </c>
      <c r="I39" s="476">
        <v>26438.400000000001</v>
      </c>
      <c r="J39" s="477">
        <v>31533</v>
      </c>
    </row>
    <row r="40" spans="2:10" x14ac:dyDescent="0.25">
      <c r="B40" s="479" t="s">
        <v>1186</v>
      </c>
      <c r="C40" s="479" t="s">
        <v>696</v>
      </c>
      <c r="D40" s="480" t="s">
        <v>78</v>
      </c>
      <c r="E40" s="376" t="s">
        <v>29</v>
      </c>
      <c r="F40" s="376" t="s">
        <v>29</v>
      </c>
      <c r="G40" s="376" t="s">
        <v>29</v>
      </c>
      <c r="H40" s="376" t="s">
        <v>29</v>
      </c>
      <c r="I40" s="476">
        <v>26438.400000000001</v>
      </c>
      <c r="J40" s="477">
        <v>31533</v>
      </c>
    </row>
    <row r="41" spans="2:10" x14ac:dyDescent="0.25">
      <c r="B41" s="479" t="s">
        <v>1186</v>
      </c>
      <c r="C41" s="479" t="s">
        <v>697</v>
      </c>
      <c r="D41" s="480" t="s">
        <v>78</v>
      </c>
      <c r="E41" s="376" t="s">
        <v>29</v>
      </c>
      <c r="F41" s="376" t="s">
        <v>29</v>
      </c>
      <c r="G41" s="376" t="s">
        <v>29</v>
      </c>
      <c r="H41" s="376" t="s">
        <v>29</v>
      </c>
      <c r="I41" s="476">
        <v>26438.400000000001</v>
      </c>
      <c r="J41" s="477">
        <v>31533</v>
      </c>
    </row>
    <row r="42" spans="2:10" ht="14.4" x14ac:dyDescent="0.3">
      <c r="B42" s="533" t="s">
        <v>667</v>
      </c>
      <c r="C42" s="474" t="s">
        <v>668</v>
      </c>
      <c r="D42" s="475" t="s">
        <v>78</v>
      </c>
      <c r="E42" s="376">
        <v>4634785</v>
      </c>
      <c r="F42" s="491"/>
      <c r="G42" s="376">
        <v>4790139</v>
      </c>
      <c r="H42" s="376">
        <v>5207589</v>
      </c>
      <c r="I42" s="476">
        <v>4343058</v>
      </c>
      <c r="J42" s="477">
        <v>3610699</v>
      </c>
    </row>
    <row r="43" spans="2:10" x14ac:dyDescent="0.25">
      <c r="B43" s="533" t="s">
        <v>667</v>
      </c>
      <c r="C43" s="474" t="s">
        <v>669</v>
      </c>
      <c r="D43" s="475" t="s">
        <v>78</v>
      </c>
      <c r="E43" s="376">
        <v>179387</v>
      </c>
      <c r="F43" s="376">
        <v>179202</v>
      </c>
      <c r="G43" s="376">
        <v>180066</v>
      </c>
      <c r="H43" s="376">
        <v>177908</v>
      </c>
      <c r="I43" s="476">
        <v>181465</v>
      </c>
      <c r="J43" s="477">
        <v>182500</v>
      </c>
    </row>
    <row r="44" spans="2:10" x14ac:dyDescent="0.25">
      <c r="B44" s="533" t="s">
        <v>667</v>
      </c>
      <c r="C44" s="474" t="s">
        <v>670</v>
      </c>
      <c r="D44" s="475" t="s">
        <v>78</v>
      </c>
      <c r="E44" s="376">
        <v>185446.2</v>
      </c>
      <c r="F44" s="376">
        <v>174517</v>
      </c>
      <c r="G44" s="376">
        <v>166427</v>
      </c>
      <c r="H44" s="376">
        <v>102035.55999999998</v>
      </c>
      <c r="I44" s="476">
        <v>101337.68000000001</v>
      </c>
      <c r="J44" s="477">
        <v>72208</v>
      </c>
    </row>
    <row r="45" spans="2:10" x14ac:dyDescent="0.25">
      <c r="B45" s="533" t="s">
        <v>667</v>
      </c>
      <c r="C45" s="474" t="s">
        <v>671</v>
      </c>
      <c r="D45" s="475" t="s">
        <v>78</v>
      </c>
      <c r="E45" s="376">
        <v>1130118.1200000001</v>
      </c>
      <c r="F45" s="376">
        <v>1071475</v>
      </c>
      <c r="G45" s="376">
        <v>976251</v>
      </c>
      <c r="H45" s="376">
        <v>1047627.2000000002</v>
      </c>
      <c r="I45" s="476">
        <v>1072233.2000000002</v>
      </c>
      <c r="J45" s="477">
        <v>971147</v>
      </c>
    </row>
    <row r="46" spans="2:10" x14ac:dyDescent="0.25">
      <c r="B46" s="533" t="s">
        <v>658</v>
      </c>
      <c r="C46" s="474" t="s">
        <v>658</v>
      </c>
      <c r="D46" s="475" t="s">
        <v>78</v>
      </c>
      <c r="E46" s="376">
        <v>28073689</v>
      </c>
      <c r="F46" s="376">
        <v>27751738</v>
      </c>
      <c r="G46" s="376">
        <v>28177239</v>
      </c>
      <c r="H46" s="376">
        <v>28598613</v>
      </c>
      <c r="I46" s="476">
        <v>30337193.986000001</v>
      </c>
      <c r="J46" s="477">
        <v>30471729</v>
      </c>
    </row>
    <row r="47" spans="2:10" x14ac:dyDescent="0.25">
      <c r="B47" s="533" t="s">
        <v>658</v>
      </c>
      <c r="C47" s="474" t="s">
        <v>659</v>
      </c>
      <c r="D47" s="475" t="s">
        <v>78</v>
      </c>
      <c r="E47" s="376">
        <v>593736</v>
      </c>
      <c r="F47" s="376">
        <v>577339</v>
      </c>
      <c r="G47" s="376">
        <v>479368.39999999997</v>
      </c>
      <c r="H47" s="376">
        <v>518058.42000000004</v>
      </c>
      <c r="I47" s="476" t="s">
        <v>29</v>
      </c>
      <c r="J47" s="477" t="s">
        <v>29</v>
      </c>
    </row>
    <row r="48" spans="2:10" x14ac:dyDescent="0.25">
      <c r="B48" s="479" t="s">
        <v>658</v>
      </c>
      <c r="C48" s="480" t="s">
        <v>660</v>
      </c>
      <c r="D48" s="478" t="s">
        <v>78</v>
      </c>
      <c r="E48" s="272" t="s">
        <v>29</v>
      </c>
      <c r="F48" s="272" t="s">
        <v>29</v>
      </c>
      <c r="G48" s="376">
        <v>169860</v>
      </c>
      <c r="H48" s="376">
        <v>675609.28000000014</v>
      </c>
      <c r="I48" s="476">
        <v>428145</v>
      </c>
      <c r="J48" s="477">
        <v>428145</v>
      </c>
    </row>
    <row r="49" spans="2:10" x14ac:dyDescent="0.25">
      <c r="B49" s="479" t="s">
        <v>658</v>
      </c>
      <c r="C49" s="480" t="s">
        <v>661</v>
      </c>
      <c r="D49" s="478" t="s">
        <v>78</v>
      </c>
      <c r="E49" s="272" t="s">
        <v>29</v>
      </c>
      <c r="F49" s="376">
        <v>24539839</v>
      </c>
      <c r="G49" s="272" t="s">
        <v>29</v>
      </c>
      <c r="H49" s="272" t="s">
        <v>29</v>
      </c>
      <c r="I49" s="272" t="s">
        <v>29</v>
      </c>
      <c r="J49" s="272" t="s">
        <v>29</v>
      </c>
    </row>
    <row r="50" spans="2:10" x14ac:dyDescent="0.25">
      <c r="B50" s="533" t="s">
        <v>650</v>
      </c>
      <c r="C50" s="474" t="s">
        <v>651</v>
      </c>
      <c r="D50" s="475" t="s">
        <v>633</v>
      </c>
      <c r="E50" s="376">
        <v>507146</v>
      </c>
      <c r="F50" s="376">
        <v>497380</v>
      </c>
      <c r="G50" s="376">
        <v>514253</v>
      </c>
      <c r="H50" s="376">
        <v>515107</v>
      </c>
      <c r="I50" s="476">
        <v>569638.69999999995</v>
      </c>
      <c r="J50" s="477">
        <v>654054</v>
      </c>
    </row>
    <row r="51" spans="2:10" x14ac:dyDescent="0.25">
      <c r="B51" s="533" t="s">
        <v>645</v>
      </c>
      <c r="C51" s="474" t="s">
        <v>645</v>
      </c>
      <c r="D51" s="475" t="s">
        <v>633</v>
      </c>
      <c r="E51" s="376">
        <v>1816203</v>
      </c>
      <c r="F51" s="376">
        <v>1710298</v>
      </c>
      <c r="G51" s="376">
        <v>1800907</v>
      </c>
      <c r="H51" s="376">
        <v>1827654.1</v>
      </c>
      <c r="I51" s="476">
        <v>1782787.48</v>
      </c>
      <c r="J51" s="477">
        <v>1663055</v>
      </c>
    </row>
    <row r="52" spans="2:10" x14ac:dyDescent="0.25">
      <c r="B52" s="533" t="s">
        <v>642</v>
      </c>
      <c r="C52" s="474" t="s">
        <v>643</v>
      </c>
      <c r="D52" s="475" t="s">
        <v>633</v>
      </c>
      <c r="E52" s="376">
        <v>2572295</v>
      </c>
      <c r="F52" s="376">
        <v>2307673</v>
      </c>
      <c r="G52" s="376">
        <v>2787429</v>
      </c>
      <c r="H52" s="376">
        <v>2544339.9999999995</v>
      </c>
      <c r="I52" s="476">
        <v>2297689.1900000004</v>
      </c>
      <c r="J52" s="477">
        <v>2465762</v>
      </c>
    </row>
    <row r="53" spans="2:10" x14ac:dyDescent="0.25">
      <c r="B53" s="533" t="s">
        <v>648</v>
      </c>
      <c r="C53" s="474" t="s">
        <v>649</v>
      </c>
      <c r="D53" s="475" t="s">
        <v>633</v>
      </c>
      <c r="E53" s="376">
        <v>788131</v>
      </c>
      <c r="F53" s="376">
        <v>734589</v>
      </c>
      <c r="G53" s="376">
        <v>734551</v>
      </c>
      <c r="H53" s="376">
        <v>652299.1</v>
      </c>
      <c r="I53" s="476">
        <v>605634.1</v>
      </c>
      <c r="J53" s="477">
        <v>639591</v>
      </c>
    </row>
    <row r="54" spans="2:10" x14ac:dyDescent="0.25">
      <c r="B54" s="533" t="s">
        <v>639</v>
      </c>
      <c r="C54" s="474" t="s">
        <v>640</v>
      </c>
      <c r="D54" s="475" t="s">
        <v>633</v>
      </c>
      <c r="E54" s="376">
        <v>2333344</v>
      </c>
      <c r="F54" s="376">
        <v>2416075</v>
      </c>
      <c r="G54" s="376">
        <v>2572901</v>
      </c>
      <c r="H54" s="376">
        <v>1932286</v>
      </c>
      <c r="I54" s="476">
        <v>1985701.2</v>
      </c>
      <c r="J54" s="477">
        <v>2079936</v>
      </c>
    </row>
    <row r="55" spans="2:10" x14ac:dyDescent="0.25">
      <c r="B55" s="533" t="s">
        <v>639</v>
      </c>
      <c r="C55" s="474" t="s">
        <v>641</v>
      </c>
      <c r="D55" s="475" t="s">
        <v>78</v>
      </c>
      <c r="E55" s="376">
        <v>54953.440000000002</v>
      </c>
      <c r="F55" s="376">
        <v>56759</v>
      </c>
      <c r="G55" s="376">
        <v>68321.64</v>
      </c>
      <c r="H55" s="376">
        <v>60093.80000000001</v>
      </c>
      <c r="I55" s="476">
        <v>59412.319999999992</v>
      </c>
      <c r="J55" s="477">
        <v>48579</v>
      </c>
    </row>
    <row r="56" spans="2:10" x14ac:dyDescent="0.25">
      <c r="B56" s="533" t="s">
        <v>662</v>
      </c>
      <c r="C56" s="474" t="s">
        <v>663</v>
      </c>
      <c r="D56" s="475" t="s">
        <v>78</v>
      </c>
      <c r="E56" s="376">
        <v>296312</v>
      </c>
      <c r="F56" s="376">
        <v>1737465</v>
      </c>
      <c r="G56" s="376">
        <v>1358730.8</v>
      </c>
      <c r="H56" s="376" t="s">
        <v>29</v>
      </c>
      <c r="I56" s="476" t="s">
        <v>29</v>
      </c>
      <c r="J56" s="477" t="s">
        <v>29</v>
      </c>
    </row>
    <row r="57" spans="2:10" x14ac:dyDescent="0.25">
      <c r="B57" s="533" t="s">
        <v>662</v>
      </c>
      <c r="C57" s="474" t="s">
        <v>664</v>
      </c>
      <c r="D57" s="475" t="s">
        <v>78</v>
      </c>
      <c r="E57" s="376">
        <v>1717729.72</v>
      </c>
      <c r="F57" s="376">
        <v>746579</v>
      </c>
      <c r="G57" s="376">
        <v>463253</v>
      </c>
      <c r="H57" s="376">
        <v>1744551.4000000001</v>
      </c>
      <c r="I57" s="476">
        <v>1671794.9200000006</v>
      </c>
      <c r="J57" s="477">
        <v>1750560</v>
      </c>
    </row>
    <row r="58" spans="2:10" x14ac:dyDescent="0.25">
      <c r="B58" s="533" t="s">
        <v>662</v>
      </c>
      <c r="C58" s="474" t="s">
        <v>665</v>
      </c>
      <c r="D58" s="475" t="s">
        <v>78</v>
      </c>
      <c r="E58" s="376">
        <v>539026</v>
      </c>
      <c r="F58" s="376">
        <v>1797814</v>
      </c>
      <c r="G58" s="376">
        <v>691666.8</v>
      </c>
      <c r="H58" s="376">
        <v>783445.44</v>
      </c>
      <c r="I58" s="476">
        <v>636244.71999999986</v>
      </c>
      <c r="J58" s="477">
        <v>695848</v>
      </c>
    </row>
    <row r="59" spans="2:10" x14ac:dyDescent="0.25">
      <c r="B59" s="533" t="s">
        <v>662</v>
      </c>
      <c r="C59" s="474" t="s">
        <v>666</v>
      </c>
      <c r="D59" s="475" t="s">
        <v>78</v>
      </c>
      <c r="E59" s="376">
        <v>1756576</v>
      </c>
      <c r="F59" s="376">
        <v>4624586</v>
      </c>
      <c r="G59" s="376">
        <v>1530452.2</v>
      </c>
      <c r="H59" s="376">
        <v>1622708.8</v>
      </c>
      <c r="I59" s="476">
        <v>1684671.56</v>
      </c>
      <c r="J59" s="477">
        <v>1760411</v>
      </c>
    </row>
    <row r="60" spans="2:10" x14ac:dyDescent="0.25">
      <c r="B60" s="533" t="s">
        <v>646</v>
      </c>
      <c r="C60" s="474" t="s">
        <v>647</v>
      </c>
      <c r="D60" s="475" t="s">
        <v>633</v>
      </c>
      <c r="E60" s="376">
        <v>618560</v>
      </c>
      <c r="F60" s="376">
        <v>717012.2</v>
      </c>
      <c r="G60" s="376">
        <v>879273</v>
      </c>
      <c r="H60" s="376">
        <v>837764.10000000009</v>
      </c>
      <c r="I60" s="476">
        <v>980925.14999999991</v>
      </c>
      <c r="J60" s="477">
        <v>1076262</v>
      </c>
    </row>
    <row r="61" spans="2:10" x14ac:dyDescent="0.25">
      <c r="B61" s="533" t="s">
        <v>685</v>
      </c>
      <c r="C61" s="474" t="s">
        <v>686</v>
      </c>
      <c r="D61" s="533" t="s">
        <v>674</v>
      </c>
      <c r="E61" s="376" t="s">
        <v>29</v>
      </c>
      <c r="F61" s="376" t="s">
        <v>29</v>
      </c>
      <c r="G61" s="376" t="s">
        <v>29</v>
      </c>
      <c r="H61" s="376" t="s">
        <v>29</v>
      </c>
      <c r="I61" s="476" t="s">
        <v>29</v>
      </c>
      <c r="J61" s="477" t="s">
        <v>29</v>
      </c>
    </row>
    <row r="62" spans="2:10" x14ac:dyDescent="0.25">
      <c r="B62" s="533" t="s">
        <v>687</v>
      </c>
      <c r="C62" s="474" t="s">
        <v>688</v>
      </c>
      <c r="D62" s="475" t="s">
        <v>78</v>
      </c>
      <c r="E62" s="376">
        <v>63027</v>
      </c>
      <c r="F62" s="376">
        <v>44360</v>
      </c>
      <c r="G62" s="376">
        <v>40761.72</v>
      </c>
      <c r="H62" s="376">
        <v>34130.360000000008</v>
      </c>
      <c r="I62" s="476">
        <v>34796.439999999995</v>
      </c>
      <c r="J62" s="477">
        <v>44629</v>
      </c>
    </row>
    <row r="63" spans="2:10" x14ac:dyDescent="0.25">
      <c r="B63" s="533" t="s">
        <v>687</v>
      </c>
      <c r="C63" s="474" t="s">
        <v>689</v>
      </c>
      <c r="D63" s="475" t="s">
        <v>632</v>
      </c>
      <c r="E63" s="376">
        <v>121</v>
      </c>
      <c r="F63" s="376" t="s">
        <v>29</v>
      </c>
      <c r="G63" s="376" t="s">
        <v>29</v>
      </c>
      <c r="H63" s="376" t="s">
        <v>29</v>
      </c>
      <c r="I63" s="476" t="s">
        <v>29</v>
      </c>
      <c r="J63" s="477" t="s">
        <v>29</v>
      </c>
    </row>
    <row r="64" spans="2:10" x14ac:dyDescent="0.25">
      <c r="B64" s="533" t="s">
        <v>690</v>
      </c>
      <c r="C64" s="474" t="s">
        <v>691</v>
      </c>
      <c r="D64" s="475" t="s">
        <v>674</v>
      </c>
      <c r="E64" s="376">
        <v>23956</v>
      </c>
      <c r="F64" s="376">
        <v>27004</v>
      </c>
      <c r="G64" s="376">
        <v>31132</v>
      </c>
      <c r="H64" s="376">
        <v>31390</v>
      </c>
      <c r="I64" s="476">
        <v>31328.400000000001</v>
      </c>
      <c r="J64" s="477">
        <v>31304</v>
      </c>
    </row>
    <row r="65" spans="2:10" x14ac:dyDescent="0.25">
      <c r="B65" s="533" t="s">
        <v>631</v>
      </c>
      <c r="C65" s="474" t="s">
        <v>631</v>
      </c>
      <c r="D65" s="475" t="s">
        <v>633</v>
      </c>
      <c r="E65" s="376">
        <v>65327979</v>
      </c>
      <c r="F65" s="376">
        <v>64626552</v>
      </c>
      <c r="G65" s="376">
        <v>63726581</v>
      </c>
      <c r="H65" s="376">
        <v>61705152.479999997</v>
      </c>
      <c r="I65" s="476">
        <v>62773376.629999995</v>
      </c>
      <c r="J65" s="477">
        <v>63914579</v>
      </c>
    </row>
    <row r="66" spans="2:10" x14ac:dyDescent="0.25">
      <c r="B66" s="533" t="s">
        <v>631</v>
      </c>
      <c r="C66" s="474" t="s">
        <v>1187</v>
      </c>
      <c r="D66" s="475" t="s">
        <v>78</v>
      </c>
      <c r="E66" s="376">
        <v>345564.76</v>
      </c>
      <c r="F66" s="376">
        <v>244349.6</v>
      </c>
      <c r="G66" s="376">
        <v>478030</v>
      </c>
      <c r="H66" s="376">
        <v>673481.16000000015</v>
      </c>
      <c r="I66" s="476">
        <v>535576.44000000018</v>
      </c>
      <c r="J66" s="477">
        <v>445562</v>
      </c>
    </row>
    <row r="67" spans="2:10" x14ac:dyDescent="0.25">
      <c r="B67" s="533" t="s">
        <v>631</v>
      </c>
      <c r="C67" s="474" t="s">
        <v>1188</v>
      </c>
      <c r="D67" s="475" t="s">
        <v>78</v>
      </c>
      <c r="E67" s="376">
        <v>910599.2</v>
      </c>
      <c r="F67" s="376">
        <v>1007800.96</v>
      </c>
      <c r="G67" s="376">
        <v>819116.6</v>
      </c>
      <c r="H67" s="376">
        <v>911892.76</v>
      </c>
      <c r="I67" s="476">
        <v>900753.39999999991</v>
      </c>
      <c r="J67" s="477">
        <v>805428</v>
      </c>
    </row>
    <row r="68" spans="2:10" x14ac:dyDescent="0.25">
      <c r="B68" s="533" t="s">
        <v>631</v>
      </c>
      <c r="C68" s="474" t="s">
        <v>634</v>
      </c>
      <c r="D68" s="475" t="s">
        <v>78</v>
      </c>
      <c r="E68" s="376">
        <v>255268.76</v>
      </c>
      <c r="F68" s="376">
        <v>63439</v>
      </c>
      <c r="G68" s="376">
        <v>295604</v>
      </c>
      <c r="H68" s="376">
        <v>246153.60000000001</v>
      </c>
      <c r="I68" s="476">
        <v>163016.44000000006</v>
      </c>
      <c r="J68" s="477">
        <v>187939</v>
      </c>
    </row>
    <row r="69" spans="2:10" x14ac:dyDescent="0.25">
      <c r="B69" s="533" t="s">
        <v>631</v>
      </c>
      <c r="C69" s="474" t="s">
        <v>635</v>
      </c>
      <c r="D69" s="475" t="s">
        <v>78</v>
      </c>
      <c r="E69" s="376">
        <v>100460.2</v>
      </c>
      <c r="F69" s="376">
        <v>90017</v>
      </c>
      <c r="G69" s="376">
        <v>68490.399999999994</v>
      </c>
      <c r="H69" s="376">
        <v>58103.519999999997</v>
      </c>
      <c r="I69" s="476">
        <v>41411.680000000008</v>
      </c>
      <c r="J69" s="477">
        <v>75323</v>
      </c>
    </row>
    <row r="70" spans="2:10" x14ac:dyDescent="0.25">
      <c r="B70" s="481" t="s">
        <v>677</v>
      </c>
      <c r="C70" s="482" t="s">
        <v>678</v>
      </c>
      <c r="D70" s="483" t="s">
        <v>674</v>
      </c>
      <c r="E70" s="378">
        <v>192122</v>
      </c>
      <c r="F70" s="378">
        <v>231485</v>
      </c>
      <c r="G70" s="378">
        <v>250142</v>
      </c>
      <c r="H70" s="378">
        <v>231485</v>
      </c>
      <c r="I70" s="484">
        <v>252251.80000000005</v>
      </c>
      <c r="J70" s="485">
        <v>251596</v>
      </c>
    </row>
    <row r="71" spans="2:10" ht="14.4" x14ac:dyDescent="0.3">
      <c r="B71"/>
      <c r="C71"/>
      <c r="D71"/>
      <c r="E71"/>
      <c r="F71"/>
      <c r="G71"/>
      <c r="H71"/>
      <c r="I71"/>
      <c r="J71"/>
    </row>
    <row r="72" spans="2:10" x14ac:dyDescent="0.25">
      <c r="B72" s="1009" t="s">
        <v>1281</v>
      </c>
      <c r="C72" s="1009"/>
      <c r="D72" s="1009"/>
      <c r="E72" s="1009"/>
      <c r="F72" s="1009"/>
      <c r="G72" s="1009"/>
      <c r="H72" s="1009"/>
      <c r="I72" s="1009"/>
      <c r="J72" s="1009"/>
    </row>
  </sheetData>
  <sheetProtection algorithmName="SHA-512" hashValue="WbpIWRcVMRBvJFgsS5ZRfZ4vOa6dDZTDEatH5hDLT0dJqdnH25/879L3CmNUk/fzCwZzWLA0TILvQVet0Niimw==" saltValue="XeFIGDEIbrWMHHfgPeqmjg==" spinCount="100000" sheet="1" objects="1" scenarios="1"/>
  <mergeCells count="2">
    <mergeCell ref="B10:J10"/>
    <mergeCell ref="B72:J72"/>
  </mergeCells>
  <dataValidations count="3">
    <dataValidation allowBlank="1" showErrorMessage="1" sqref="D49:D66 C21:D21 C16:E20 C42:E47 C22:E34 C48:D48 B13:E15 B16 G50:I70 F49:F70 C49:C70 E50:E70 D68:D70 F43:F47 G42:H48 F13:H34 I13:I48"/>
    <dataValidation allowBlank="1" sqref="B45 B37:C38"/>
    <dataValidation allowBlank="1" sqref="C11:J11 J13:J48 D67 B46:B70 B17:B36 B42:B44 B39:C41 C35:C36 D35:D41 J50:J70 B10:B11 K10:T11 B1:T8">
      <formula1>0</formula1>
      <formula2>0</formula2>
    </dataValidation>
  </dataValidations>
  <hyperlinks>
    <hyperlink ref="A1" location="'C2'!A1" display="Regresar"/>
    <hyperlink ref="C1" location="M2.6.2.e.1.b!A1" display="Ver metadato "/>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N64"/>
  <sheetViews>
    <sheetView showGridLines="0" zoomScale="80" zoomScaleNormal="80" workbookViewId="0"/>
  </sheetViews>
  <sheetFormatPr defaultColWidth="11.44140625" defaultRowHeight="14.4" x14ac:dyDescent="0.3"/>
  <cols>
    <col min="1" max="1" width="11.44140625" style="343"/>
    <col min="2" max="2" width="21" style="343" customWidth="1"/>
    <col min="3" max="3" width="15.6640625" style="343" customWidth="1"/>
    <col min="4" max="4" width="18" style="343" customWidth="1"/>
    <col min="5" max="5" width="24" style="343" customWidth="1"/>
    <col min="6" max="6" width="16.88671875" style="343" customWidth="1"/>
    <col min="7" max="7" width="20.6640625" style="343" customWidth="1"/>
    <col min="8" max="8" width="23.5546875" style="343" customWidth="1"/>
    <col min="9" max="9" width="22.33203125" style="343" customWidth="1"/>
    <col min="10" max="10" width="22.88671875" style="343" customWidth="1"/>
    <col min="11" max="11" width="17" style="343" customWidth="1"/>
    <col min="12" max="12" width="10.5546875" style="343" customWidth="1"/>
    <col min="13" max="13" width="29.6640625" style="343" hidden="1" customWidth="1"/>
    <col min="14" max="16384" width="11.44140625" style="343"/>
  </cols>
  <sheetData>
    <row r="1" spans="1:14" ht="15.6" x14ac:dyDescent="0.3">
      <c r="A1" s="106" t="s">
        <v>183</v>
      </c>
      <c r="B1" s="341"/>
      <c r="C1" s="341"/>
      <c r="D1" s="341"/>
      <c r="E1" s="342"/>
      <c r="F1" s="342"/>
      <c r="G1" s="342"/>
      <c r="H1" s="342"/>
      <c r="I1" s="342"/>
      <c r="J1" s="342"/>
      <c r="K1" s="342"/>
      <c r="L1" s="342"/>
      <c r="M1" s="342"/>
      <c r="N1" s="342"/>
    </row>
    <row r="2" spans="1:14" ht="15.6" x14ac:dyDescent="0.3">
      <c r="A2" s="188"/>
      <c r="B2" s="341"/>
      <c r="C2" s="341"/>
      <c r="D2" s="341"/>
      <c r="E2" s="342"/>
      <c r="F2" s="342"/>
      <c r="G2" s="342"/>
      <c r="H2" s="342"/>
      <c r="I2" s="342"/>
      <c r="J2" s="342"/>
      <c r="K2" s="342"/>
      <c r="L2" s="342"/>
      <c r="M2" s="342"/>
      <c r="N2" s="342"/>
    </row>
    <row r="3" spans="1:14" ht="15.6" x14ac:dyDescent="0.3">
      <c r="A3" s="342"/>
      <c r="B3" s="943" t="s">
        <v>202</v>
      </c>
      <c r="C3" s="943"/>
      <c r="D3" s="943"/>
      <c r="E3" s="943"/>
      <c r="F3" s="943"/>
      <c r="G3" s="943"/>
      <c r="H3" s="943"/>
      <c r="I3" s="943"/>
      <c r="J3" s="943"/>
      <c r="K3" s="943"/>
      <c r="L3" s="943"/>
      <c r="M3" s="943"/>
      <c r="N3" s="342"/>
    </row>
    <row r="4" spans="1:14" ht="16.2" thickBot="1" x14ac:dyDescent="0.35">
      <c r="A4" s="342"/>
      <c r="B4" s="944"/>
      <c r="C4" s="944"/>
      <c r="D4" s="944"/>
      <c r="E4" s="944"/>
      <c r="F4" s="944"/>
      <c r="G4" s="944"/>
      <c r="H4" s="944"/>
      <c r="I4" s="944"/>
      <c r="J4" s="944"/>
      <c r="K4" s="944"/>
      <c r="L4" s="944"/>
      <c r="M4" s="944"/>
      <c r="N4" s="342"/>
    </row>
    <row r="5" spans="1:14" ht="18" thickBot="1" x14ac:dyDescent="0.35">
      <c r="A5" s="342"/>
      <c r="B5" s="945" t="s">
        <v>286</v>
      </c>
      <c r="C5" s="946"/>
      <c r="D5" s="946"/>
      <c r="E5" s="946"/>
      <c r="F5" s="946" t="s">
        <v>552</v>
      </c>
      <c r="G5" s="946"/>
      <c r="H5" s="946"/>
      <c r="I5" s="946"/>
      <c r="J5" s="946" t="s">
        <v>205</v>
      </c>
      <c r="K5" s="946"/>
      <c r="L5" s="946"/>
      <c r="M5" s="947"/>
      <c r="N5" s="342"/>
    </row>
    <row r="6" spans="1:14" ht="15.6" x14ac:dyDescent="0.3">
      <c r="A6" s="342"/>
      <c r="B6" s="948" t="s">
        <v>206</v>
      </c>
      <c r="C6" s="948"/>
      <c r="D6" s="948"/>
      <c r="E6" s="948"/>
      <c r="F6" s="948"/>
      <c r="G6" s="948"/>
      <c r="H6" s="948"/>
      <c r="I6" s="948"/>
      <c r="J6" s="948"/>
      <c r="K6" s="532"/>
      <c r="L6" s="532"/>
      <c r="M6" s="532"/>
      <c r="N6" s="342"/>
    </row>
    <row r="7" spans="1:14" ht="15.6" x14ac:dyDescent="0.3">
      <c r="A7" s="342"/>
      <c r="B7" s="943" t="s">
        <v>207</v>
      </c>
      <c r="C7" s="943"/>
      <c r="D7" s="943"/>
      <c r="E7" s="943"/>
      <c r="F7" s="943"/>
      <c r="G7" s="943"/>
      <c r="H7" s="943"/>
      <c r="I7" s="943"/>
      <c r="J7" s="943"/>
      <c r="K7" s="943"/>
      <c r="L7" s="943"/>
      <c r="M7" s="943"/>
      <c r="N7" s="342"/>
    </row>
    <row r="8" spans="1:14" ht="16.2" thickBot="1" x14ac:dyDescent="0.35">
      <c r="A8" s="342"/>
      <c r="B8" s="944"/>
      <c r="C8" s="944"/>
      <c r="D8" s="944"/>
      <c r="E8" s="944"/>
      <c r="F8" s="944"/>
      <c r="G8" s="944"/>
      <c r="H8" s="944"/>
      <c r="I8" s="944"/>
      <c r="J8" s="944"/>
      <c r="K8" s="532"/>
      <c r="L8" s="532"/>
      <c r="M8" s="532"/>
      <c r="N8" s="342"/>
    </row>
    <row r="9" spans="1:14" ht="15.6" x14ac:dyDescent="0.3">
      <c r="A9" s="342"/>
      <c r="B9" s="949" t="s">
        <v>208</v>
      </c>
      <c r="C9" s="950"/>
      <c r="D9" s="950"/>
      <c r="E9" s="950" t="s">
        <v>1224</v>
      </c>
      <c r="F9" s="950"/>
      <c r="G9" s="950"/>
      <c r="H9" s="950" t="s">
        <v>209</v>
      </c>
      <c r="I9" s="950"/>
      <c r="J9" s="950"/>
      <c r="K9" s="950"/>
      <c r="L9" s="950"/>
      <c r="M9" s="951"/>
      <c r="N9" s="342"/>
    </row>
    <row r="10" spans="1:14" ht="17.399999999999999" x14ac:dyDescent="0.3">
      <c r="A10" s="342"/>
      <c r="B10" s="937" t="s">
        <v>210</v>
      </c>
      <c r="C10" s="938"/>
      <c r="D10" s="939"/>
      <c r="E10" s="940" t="s">
        <v>1154</v>
      </c>
      <c r="F10" s="941"/>
      <c r="G10" s="941"/>
      <c r="H10" s="941"/>
      <c r="I10" s="941"/>
      <c r="J10" s="941"/>
      <c r="K10" s="941"/>
      <c r="L10" s="941"/>
      <c r="M10" s="942"/>
      <c r="N10" s="342"/>
    </row>
    <row r="11" spans="1:14" ht="17.399999999999999" x14ac:dyDescent="0.3">
      <c r="A11" s="342"/>
      <c r="B11" s="937" t="s">
        <v>211</v>
      </c>
      <c r="C11" s="938"/>
      <c r="D11" s="939"/>
      <c r="E11" s="952" t="s">
        <v>610</v>
      </c>
      <c r="F11" s="938"/>
      <c r="G11" s="938"/>
      <c r="H11" s="938"/>
      <c r="I11" s="938"/>
      <c r="J11" s="938"/>
      <c r="K11" s="938"/>
      <c r="L11" s="938"/>
      <c r="M11" s="953"/>
      <c r="N11" s="342"/>
    </row>
    <row r="12" spans="1:14" ht="15.6" x14ac:dyDescent="0.3">
      <c r="A12" s="342"/>
      <c r="B12" s="804" t="s">
        <v>1311</v>
      </c>
      <c r="C12" s="794"/>
      <c r="D12" s="794"/>
      <c r="E12" s="954" t="s">
        <v>336</v>
      </c>
      <c r="F12" s="955" t="s">
        <v>336</v>
      </c>
      <c r="G12" s="955" t="s">
        <v>336</v>
      </c>
      <c r="H12" s="955" t="s">
        <v>336</v>
      </c>
      <c r="I12" s="955" t="s">
        <v>336</v>
      </c>
      <c r="J12" s="955" t="s">
        <v>336</v>
      </c>
      <c r="K12" s="955" t="s">
        <v>336</v>
      </c>
      <c r="L12" s="955" t="s">
        <v>336</v>
      </c>
      <c r="M12" s="956" t="s">
        <v>336</v>
      </c>
      <c r="N12" s="342"/>
    </row>
    <row r="13" spans="1:14" ht="15.6" x14ac:dyDescent="0.3">
      <c r="A13" s="342"/>
      <c r="B13" s="804" t="s">
        <v>1312</v>
      </c>
      <c r="C13" s="794"/>
      <c r="D13" s="794"/>
      <c r="E13" s="954" t="s">
        <v>337</v>
      </c>
      <c r="F13" s="955" t="s">
        <v>337</v>
      </c>
      <c r="G13" s="955" t="s">
        <v>337</v>
      </c>
      <c r="H13" s="955" t="s">
        <v>337</v>
      </c>
      <c r="I13" s="955" t="s">
        <v>337</v>
      </c>
      <c r="J13" s="955" t="s">
        <v>337</v>
      </c>
      <c r="K13" s="955" t="s">
        <v>337</v>
      </c>
      <c r="L13" s="955" t="s">
        <v>337</v>
      </c>
      <c r="M13" s="956" t="s">
        <v>337</v>
      </c>
      <c r="N13" s="342"/>
    </row>
    <row r="14" spans="1:14" ht="15.6" x14ac:dyDescent="0.3">
      <c r="A14" s="342"/>
      <c r="B14" s="804" t="s">
        <v>1313</v>
      </c>
      <c r="C14" s="794"/>
      <c r="D14" s="794"/>
      <c r="E14" s="957" t="s">
        <v>338</v>
      </c>
      <c r="F14" s="958" t="s">
        <v>338</v>
      </c>
      <c r="G14" s="958" t="s">
        <v>338</v>
      </c>
      <c r="H14" s="958" t="s">
        <v>338</v>
      </c>
      <c r="I14" s="958" t="s">
        <v>338</v>
      </c>
      <c r="J14" s="958" t="s">
        <v>338</v>
      </c>
      <c r="K14" s="958" t="s">
        <v>338</v>
      </c>
      <c r="L14" s="958" t="s">
        <v>338</v>
      </c>
      <c r="M14" s="959" t="s">
        <v>338</v>
      </c>
      <c r="N14" s="342"/>
    </row>
    <row r="15" spans="1:14" ht="15.6" x14ac:dyDescent="0.3">
      <c r="A15" s="342"/>
      <c r="B15" s="960" t="s">
        <v>215</v>
      </c>
      <c r="C15" s="961"/>
      <c r="D15" s="961"/>
      <c r="E15" s="962"/>
      <c r="F15" s="963"/>
      <c r="G15" s="963"/>
      <c r="H15" s="963"/>
      <c r="I15" s="963"/>
      <c r="J15" s="963"/>
      <c r="K15" s="963"/>
      <c r="L15" s="963"/>
      <c r="M15" s="964"/>
      <c r="N15" s="342"/>
    </row>
    <row r="16" spans="1:14" ht="15.6" x14ac:dyDescent="0.3">
      <c r="A16" s="342"/>
      <c r="B16" s="960" t="s">
        <v>216</v>
      </c>
      <c r="C16" s="961"/>
      <c r="D16" s="961"/>
      <c r="E16" s="965" t="s">
        <v>443</v>
      </c>
      <c r="F16" s="966"/>
      <c r="G16" s="966"/>
      <c r="H16" s="966"/>
      <c r="I16" s="966"/>
      <c r="J16" s="966"/>
      <c r="K16" s="966"/>
      <c r="L16" s="966"/>
      <c r="M16" s="967"/>
      <c r="N16" s="342"/>
    </row>
    <row r="17" spans="1:14" ht="15.6" x14ac:dyDescent="0.3">
      <c r="A17" s="342"/>
      <c r="B17" s="960" t="s">
        <v>218</v>
      </c>
      <c r="C17" s="961"/>
      <c r="D17" s="961"/>
      <c r="E17" s="954" t="s">
        <v>698</v>
      </c>
      <c r="F17" s="955"/>
      <c r="G17" s="968"/>
      <c r="H17" s="957" t="s">
        <v>699</v>
      </c>
      <c r="I17" s="958"/>
      <c r="J17" s="958"/>
      <c r="K17" s="958"/>
      <c r="L17" s="958"/>
      <c r="M17" s="959"/>
      <c r="N17" s="342"/>
    </row>
    <row r="18" spans="1:14" ht="15.6" x14ac:dyDescent="0.3">
      <c r="A18" s="342"/>
      <c r="B18" s="960" t="s">
        <v>221</v>
      </c>
      <c r="C18" s="961"/>
      <c r="D18" s="961"/>
      <c r="E18" s="957" t="s">
        <v>222</v>
      </c>
      <c r="F18" s="958"/>
      <c r="G18" s="958"/>
      <c r="H18" s="958"/>
      <c r="I18" s="958"/>
      <c r="J18" s="958"/>
      <c r="K18" s="958"/>
      <c r="L18" s="958"/>
      <c r="M18" s="959"/>
      <c r="N18" s="342"/>
    </row>
    <row r="19" spans="1:14" ht="15.6" x14ac:dyDescent="0.3">
      <c r="A19" s="342"/>
      <c r="B19" s="937" t="s">
        <v>223</v>
      </c>
      <c r="C19" s="938"/>
      <c r="D19" s="939"/>
      <c r="E19" s="957"/>
      <c r="F19" s="958"/>
      <c r="G19" s="958"/>
      <c r="H19" s="958"/>
      <c r="I19" s="958"/>
      <c r="J19" s="958"/>
      <c r="K19" s="958"/>
      <c r="L19" s="958"/>
      <c r="M19" s="959"/>
      <c r="N19" s="342"/>
    </row>
    <row r="20" spans="1:14" ht="51" customHeight="1" thickBot="1" x14ac:dyDescent="0.35">
      <c r="A20" s="342"/>
      <c r="B20" s="969" t="s">
        <v>225</v>
      </c>
      <c r="C20" s="970"/>
      <c r="D20" s="971"/>
      <c r="E20" s="972" t="s">
        <v>470</v>
      </c>
      <c r="F20" s="972"/>
      <c r="G20" s="973" t="s">
        <v>471</v>
      </c>
      <c r="H20" s="973"/>
      <c r="I20" s="972" t="s">
        <v>228</v>
      </c>
      <c r="J20" s="972"/>
      <c r="K20" s="972"/>
      <c r="L20" s="972"/>
      <c r="M20" s="974"/>
      <c r="N20" s="342"/>
    </row>
    <row r="21" spans="1:14" ht="15.6" x14ac:dyDescent="0.3">
      <c r="A21" s="342"/>
      <c r="B21" s="944"/>
      <c r="C21" s="944"/>
      <c r="D21" s="944"/>
      <c r="E21" s="944"/>
      <c r="F21" s="944"/>
      <c r="G21" s="944"/>
      <c r="H21" s="944"/>
      <c r="I21" s="944"/>
      <c r="J21" s="944"/>
      <c r="K21" s="944"/>
      <c r="L21" s="944"/>
      <c r="M21" s="944"/>
      <c r="N21" s="342"/>
    </row>
    <row r="22" spans="1:14" ht="15.6" x14ac:dyDescent="0.3">
      <c r="A22" s="342"/>
      <c r="B22" s="943" t="s">
        <v>229</v>
      </c>
      <c r="C22" s="943"/>
      <c r="D22" s="943"/>
      <c r="E22" s="943"/>
      <c r="F22" s="943"/>
      <c r="G22" s="943"/>
      <c r="H22" s="943"/>
      <c r="I22" s="943"/>
      <c r="J22" s="943"/>
      <c r="K22" s="943"/>
      <c r="L22" s="943"/>
      <c r="M22" s="943"/>
      <c r="N22" s="342"/>
    </row>
    <row r="23" spans="1:14" ht="16.2" thickBot="1" x14ac:dyDescent="0.35">
      <c r="A23" s="342"/>
      <c r="B23" s="944"/>
      <c r="C23" s="944"/>
      <c r="D23" s="944"/>
      <c r="E23" s="944"/>
      <c r="F23" s="944"/>
      <c r="G23" s="944"/>
      <c r="H23" s="944"/>
      <c r="I23" s="944"/>
      <c r="J23" s="944"/>
      <c r="K23" s="944"/>
      <c r="L23" s="944"/>
      <c r="M23" s="944"/>
      <c r="N23" s="342"/>
    </row>
    <row r="24" spans="1:14" ht="133.5" customHeight="1" thickBot="1" x14ac:dyDescent="0.35">
      <c r="A24" s="342"/>
      <c r="B24" s="949" t="s">
        <v>230</v>
      </c>
      <c r="C24" s="950"/>
      <c r="D24" s="950"/>
      <c r="E24" s="975" t="s">
        <v>700</v>
      </c>
      <c r="F24" s="976"/>
      <c r="G24" s="976"/>
      <c r="H24" s="976"/>
      <c r="I24" s="976"/>
      <c r="J24" s="976"/>
      <c r="K24" s="976"/>
      <c r="L24" s="976"/>
      <c r="M24" s="977"/>
      <c r="N24" s="342"/>
    </row>
    <row r="25" spans="1:14" ht="334.5" customHeight="1" x14ac:dyDescent="0.3">
      <c r="A25" s="342"/>
      <c r="B25" s="949" t="s">
        <v>612</v>
      </c>
      <c r="C25" s="950"/>
      <c r="D25" s="950"/>
      <c r="E25" s="957" t="s">
        <v>701</v>
      </c>
      <c r="F25" s="958"/>
      <c r="G25" s="958"/>
      <c r="H25" s="958"/>
      <c r="I25" s="958"/>
      <c r="J25" s="958"/>
      <c r="K25" s="958"/>
      <c r="L25" s="958"/>
      <c r="M25" s="959"/>
      <c r="N25" s="342"/>
    </row>
    <row r="26" spans="1:14" ht="37.5" customHeight="1" x14ac:dyDescent="0.3">
      <c r="A26" s="342"/>
      <c r="B26" s="960" t="s">
        <v>232</v>
      </c>
      <c r="C26" s="961"/>
      <c r="D26" s="961"/>
      <c r="E26" s="957" t="s">
        <v>613</v>
      </c>
      <c r="F26" s="958"/>
      <c r="G26" s="958"/>
      <c r="H26" s="958"/>
      <c r="I26" s="958"/>
      <c r="J26" s="958"/>
      <c r="K26" s="958"/>
      <c r="L26" s="958"/>
      <c r="M26" s="959"/>
      <c r="N26" s="342"/>
    </row>
    <row r="27" spans="1:14" ht="35.25" customHeight="1" x14ac:dyDescent="0.3">
      <c r="A27" s="342"/>
      <c r="B27" s="960" t="s">
        <v>233</v>
      </c>
      <c r="C27" s="961"/>
      <c r="D27" s="961"/>
      <c r="E27" s="978" t="s">
        <v>618</v>
      </c>
      <c r="F27" s="979"/>
      <c r="G27" s="979"/>
      <c r="H27" s="979"/>
      <c r="I27" s="979"/>
      <c r="J27" s="979"/>
      <c r="K27" s="979"/>
      <c r="L27" s="979"/>
      <c r="M27" s="980"/>
      <c r="N27" s="342"/>
    </row>
    <row r="28" spans="1:14" ht="56.25" customHeight="1" x14ac:dyDescent="0.3">
      <c r="A28" s="342"/>
      <c r="B28" s="960" t="s">
        <v>234</v>
      </c>
      <c r="C28" s="961"/>
      <c r="D28" s="961"/>
      <c r="E28" s="965" t="s">
        <v>626</v>
      </c>
      <c r="F28" s="966"/>
      <c r="G28" s="966"/>
      <c r="H28" s="966"/>
      <c r="I28" s="966"/>
      <c r="J28" s="966"/>
      <c r="K28" s="966"/>
      <c r="L28" s="966"/>
      <c r="M28" s="967"/>
      <c r="N28" s="342"/>
    </row>
    <row r="29" spans="1:14" ht="34.5" customHeight="1" x14ac:dyDescent="0.3">
      <c r="A29" s="342"/>
      <c r="B29" s="960" t="s">
        <v>235</v>
      </c>
      <c r="C29" s="961"/>
      <c r="D29" s="961"/>
      <c r="E29" s="981" t="s">
        <v>1282</v>
      </c>
      <c r="F29" s="982"/>
      <c r="G29" s="982"/>
      <c r="H29" s="982"/>
      <c r="I29" s="982"/>
      <c r="J29" s="982"/>
      <c r="K29" s="982"/>
      <c r="L29" s="982"/>
      <c r="M29" s="983"/>
      <c r="N29" s="342"/>
    </row>
    <row r="30" spans="1:14" ht="33.75" customHeight="1" x14ac:dyDescent="0.3">
      <c r="A30" s="342"/>
      <c r="B30" s="984" t="s">
        <v>236</v>
      </c>
      <c r="C30" s="958"/>
      <c r="D30" s="985"/>
      <c r="E30" s="529"/>
      <c r="F30" s="961" t="s">
        <v>237</v>
      </c>
      <c r="G30" s="961"/>
      <c r="H30" s="529" t="s">
        <v>238</v>
      </c>
      <c r="I30" s="961" t="s">
        <v>239</v>
      </c>
      <c r="J30" s="961"/>
      <c r="K30" s="986" t="s">
        <v>553</v>
      </c>
      <c r="L30" s="986"/>
      <c r="M30" s="531" t="s">
        <v>374</v>
      </c>
      <c r="N30" s="342"/>
    </row>
    <row r="31" spans="1:14" ht="27" customHeight="1" x14ac:dyDescent="0.3">
      <c r="A31" s="342"/>
      <c r="B31" s="960" t="s">
        <v>242</v>
      </c>
      <c r="C31" s="961"/>
      <c r="D31" s="961"/>
      <c r="E31" s="987" t="s">
        <v>702</v>
      </c>
      <c r="F31" s="987"/>
      <c r="G31" s="987"/>
      <c r="H31" s="987"/>
      <c r="I31" s="987"/>
      <c r="J31" s="987"/>
      <c r="K31" s="987"/>
      <c r="L31" s="987"/>
      <c r="M31" s="988"/>
      <c r="N31" s="342"/>
    </row>
    <row r="32" spans="1:14" ht="17.399999999999999" x14ac:dyDescent="0.3">
      <c r="A32" s="342"/>
      <c r="B32" s="960" t="s">
        <v>218</v>
      </c>
      <c r="C32" s="961"/>
      <c r="D32" s="961"/>
      <c r="E32" s="989" t="s">
        <v>615</v>
      </c>
      <c r="F32" s="961"/>
      <c r="G32" s="961"/>
      <c r="H32" s="961"/>
      <c r="I32" s="961"/>
      <c r="J32" s="961" t="s">
        <v>245</v>
      </c>
      <c r="K32" s="961"/>
      <c r="L32" s="961"/>
      <c r="M32" s="990"/>
      <c r="N32" s="342"/>
    </row>
    <row r="33" spans="1:14" ht="15.6" x14ac:dyDescent="0.3">
      <c r="A33" s="342"/>
      <c r="B33" s="960" t="s">
        <v>246</v>
      </c>
      <c r="C33" s="961"/>
      <c r="D33" s="961"/>
      <c r="E33" s="991">
        <v>42681</v>
      </c>
      <c r="F33" s="992"/>
      <c r="G33" s="992"/>
      <c r="H33" s="992"/>
      <c r="I33" s="992"/>
      <c r="J33" s="992"/>
      <c r="K33" s="992"/>
      <c r="L33" s="992"/>
      <c r="M33" s="993"/>
      <c r="N33" s="342"/>
    </row>
    <row r="34" spans="1:14" ht="15.6" x14ac:dyDescent="0.3">
      <c r="A34" s="342"/>
      <c r="B34" s="530" t="s">
        <v>248</v>
      </c>
      <c r="C34" s="529"/>
      <c r="D34" s="529"/>
      <c r="E34" s="961"/>
      <c r="F34" s="961"/>
      <c r="G34" s="961"/>
      <c r="H34" s="961"/>
      <c r="I34" s="961"/>
      <c r="J34" s="961"/>
      <c r="K34" s="961"/>
      <c r="L34" s="961"/>
      <c r="M34" s="990"/>
      <c r="N34" s="342"/>
    </row>
    <row r="35" spans="1:14" ht="15.6" x14ac:dyDescent="0.3">
      <c r="A35" s="342"/>
      <c r="B35" s="994"/>
      <c r="C35" s="995"/>
      <c r="D35" s="995"/>
      <c r="E35" s="995"/>
      <c r="F35" s="995"/>
      <c r="G35" s="995"/>
      <c r="H35" s="995"/>
      <c r="I35" s="995"/>
      <c r="J35" s="995"/>
      <c r="K35" s="995"/>
      <c r="L35" s="995"/>
      <c r="M35" s="996"/>
      <c r="N35" s="342"/>
    </row>
    <row r="36" spans="1:14" ht="15.6" x14ac:dyDescent="0.3">
      <c r="A36" s="342"/>
      <c r="B36" s="997" t="s">
        <v>249</v>
      </c>
      <c r="C36" s="998"/>
      <c r="D36" s="998"/>
      <c r="E36" s="998"/>
      <c r="F36" s="998"/>
      <c r="G36" s="998"/>
      <c r="H36" s="998"/>
      <c r="I36" s="998"/>
      <c r="J36" s="998"/>
      <c r="K36" s="998"/>
      <c r="L36" s="998"/>
      <c r="M36" s="999"/>
      <c r="N36" s="342"/>
    </row>
    <row r="37" spans="1:14" ht="16.2" thickBot="1" x14ac:dyDescent="0.35">
      <c r="A37" s="342"/>
      <c r="B37" s="1000"/>
      <c r="C37" s="1001"/>
      <c r="D37" s="1001"/>
      <c r="E37" s="1001"/>
      <c r="F37" s="1001"/>
      <c r="G37" s="1001"/>
      <c r="H37" s="1001"/>
      <c r="I37" s="1001"/>
      <c r="J37" s="1001"/>
      <c r="K37" s="1001"/>
      <c r="L37" s="1001"/>
      <c r="M37" s="1002"/>
      <c r="N37" s="342"/>
    </row>
    <row r="38" spans="1:14" ht="15.6" x14ac:dyDescent="0.3">
      <c r="A38" s="342"/>
      <c r="B38" s="1003"/>
      <c r="C38" s="1004"/>
      <c r="D38" s="1004"/>
      <c r="E38" s="1004"/>
      <c r="F38" s="1004"/>
      <c r="G38" s="1004"/>
      <c r="H38" s="1004"/>
      <c r="I38" s="1004"/>
      <c r="J38" s="1004"/>
      <c r="K38" s="1004"/>
      <c r="L38" s="1004"/>
      <c r="M38" s="1005"/>
      <c r="N38" s="342"/>
    </row>
    <row r="39" spans="1:14" ht="15.6" x14ac:dyDescent="0.3">
      <c r="A39" s="342"/>
      <c r="B39" s="532"/>
      <c r="C39" s="532"/>
      <c r="D39" s="532"/>
      <c r="E39" s="532"/>
      <c r="F39" s="532"/>
      <c r="G39" s="532"/>
      <c r="H39" s="532"/>
      <c r="I39" s="532"/>
      <c r="J39" s="532"/>
      <c r="K39" s="532"/>
      <c r="L39" s="532"/>
      <c r="M39" s="532"/>
      <c r="N39" s="342"/>
    </row>
    <row r="40" spans="1:14" ht="15.6" x14ac:dyDescent="0.3">
      <c r="A40" s="342"/>
      <c r="B40" s="532"/>
      <c r="C40" s="961" t="s">
        <v>250</v>
      </c>
      <c r="D40" s="961"/>
      <c r="E40" s="961"/>
      <c r="F40" s="961"/>
      <c r="G40" s="961"/>
      <c r="H40" s="961"/>
      <c r="I40" s="961"/>
      <c r="J40" s="961"/>
      <c r="K40" s="961"/>
      <c r="L40" s="961"/>
      <c r="M40" s="961"/>
      <c r="N40" s="342"/>
    </row>
    <row r="41" spans="1:14" ht="15.6" x14ac:dyDescent="0.3">
      <c r="A41" s="342"/>
      <c r="B41" s="532"/>
      <c r="C41" s="529" t="s">
        <v>251</v>
      </c>
      <c r="D41" s="952" t="s">
        <v>252</v>
      </c>
      <c r="E41" s="938"/>
      <c r="F41" s="938"/>
      <c r="G41" s="938"/>
      <c r="H41" s="952" t="s">
        <v>253</v>
      </c>
      <c r="I41" s="938"/>
      <c r="J41" s="938"/>
      <c r="K41" s="938"/>
      <c r="L41" s="938"/>
      <c r="M41" s="939"/>
      <c r="N41" s="342"/>
    </row>
    <row r="42" spans="1:14" ht="15.6" x14ac:dyDescent="0.3">
      <c r="A42" s="342"/>
      <c r="B42" s="532"/>
      <c r="C42" s="344">
        <v>42681</v>
      </c>
      <c r="D42" s="961" t="s">
        <v>411</v>
      </c>
      <c r="E42" s="961"/>
      <c r="F42" s="961"/>
      <c r="G42" s="961"/>
      <c r="H42" s="961" t="s">
        <v>617</v>
      </c>
      <c r="I42" s="961"/>
      <c r="J42" s="961"/>
      <c r="K42" s="961"/>
      <c r="L42" s="961"/>
      <c r="M42" s="961"/>
      <c r="N42" s="342"/>
    </row>
    <row r="43" spans="1:14" ht="15.6" x14ac:dyDescent="0.3">
      <c r="A43" s="342"/>
      <c r="B43" s="532"/>
      <c r="C43" s="1010">
        <v>42664</v>
      </c>
      <c r="D43" s="704" t="s">
        <v>1650</v>
      </c>
      <c r="E43" s="702" t="s">
        <v>1651</v>
      </c>
      <c r="F43" s="702" t="s">
        <v>1652</v>
      </c>
      <c r="G43" s="703" t="s">
        <v>1653</v>
      </c>
      <c r="H43" s="1013" t="s">
        <v>1654</v>
      </c>
      <c r="I43" s="1014"/>
      <c r="J43" s="1014"/>
      <c r="K43" s="1014"/>
      <c r="L43" s="1014"/>
      <c r="M43" s="1015"/>
      <c r="N43" s="342"/>
    </row>
    <row r="44" spans="1:14" ht="15.6" x14ac:dyDescent="0.3">
      <c r="A44" s="342"/>
      <c r="B44" s="532"/>
      <c r="C44" s="1011"/>
      <c r="D44" s="704" t="s">
        <v>1655</v>
      </c>
      <c r="E44" s="702" t="s">
        <v>1656</v>
      </c>
      <c r="F44" s="702" t="s">
        <v>1657</v>
      </c>
      <c r="G44" s="703" t="s">
        <v>1653</v>
      </c>
      <c r="H44" s="1016"/>
      <c r="I44" s="995"/>
      <c r="J44" s="995"/>
      <c r="K44" s="995"/>
      <c r="L44" s="995"/>
      <c r="M44" s="1017"/>
      <c r="N44" s="342"/>
    </row>
    <row r="45" spans="1:14" ht="15.6" x14ac:dyDescent="0.3">
      <c r="A45" s="342"/>
      <c r="B45" s="532"/>
      <c r="C45" s="1011"/>
      <c r="D45" s="704" t="s">
        <v>1658</v>
      </c>
      <c r="E45" s="702" t="s">
        <v>1659</v>
      </c>
      <c r="F45" s="702" t="s">
        <v>1660</v>
      </c>
      <c r="G45" s="703" t="s">
        <v>1653</v>
      </c>
      <c r="H45" s="1016"/>
      <c r="I45" s="995"/>
      <c r="J45" s="995"/>
      <c r="K45" s="995"/>
      <c r="L45" s="995"/>
      <c r="M45" s="1017"/>
      <c r="N45" s="342"/>
    </row>
    <row r="46" spans="1:14" ht="15.6" x14ac:dyDescent="0.3">
      <c r="A46" s="342"/>
      <c r="B46" s="532"/>
      <c r="C46" s="1012"/>
      <c r="D46" s="704" t="s">
        <v>1661</v>
      </c>
      <c r="E46" s="702" t="s">
        <v>1662</v>
      </c>
      <c r="F46" s="702" t="s">
        <v>1663</v>
      </c>
      <c r="G46" s="703" t="s">
        <v>575</v>
      </c>
      <c r="H46" s="1018"/>
      <c r="I46" s="1019"/>
      <c r="J46" s="1019"/>
      <c r="K46" s="1019"/>
      <c r="L46" s="1019"/>
      <c r="M46" s="1020"/>
      <c r="N46" s="342"/>
    </row>
    <row r="47" spans="1:14" ht="15.6" x14ac:dyDescent="0.3">
      <c r="A47" s="342"/>
      <c r="B47" s="532"/>
      <c r="C47" s="529"/>
      <c r="D47" s="961"/>
      <c r="E47" s="961"/>
      <c r="F47" s="961"/>
      <c r="G47" s="961"/>
      <c r="H47" s="961"/>
      <c r="I47" s="961"/>
      <c r="J47" s="961"/>
      <c r="K47" s="961"/>
      <c r="L47" s="961"/>
      <c r="M47" s="961"/>
      <c r="N47" s="342"/>
    </row>
    <row r="48" spans="1:14" ht="15.6" x14ac:dyDescent="0.3">
      <c r="A48" s="342"/>
      <c r="B48" s="532"/>
      <c r="C48" s="529"/>
      <c r="D48" s="961"/>
      <c r="E48" s="961"/>
      <c r="F48" s="961"/>
      <c r="G48" s="961"/>
      <c r="H48" s="961"/>
      <c r="I48" s="961"/>
      <c r="J48" s="961"/>
      <c r="K48" s="961"/>
      <c r="L48" s="961"/>
      <c r="M48" s="961"/>
      <c r="N48" s="342"/>
    </row>
    <row r="49" spans="1:14" ht="15.6" x14ac:dyDescent="0.3">
      <c r="A49" s="342"/>
      <c r="B49" s="341"/>
      <c r="C49" s="529"/>
      <c r="D49" s="961"/>
      <c r="E49" s="961"/>
      <c r="F49" s="961"/>
      <c r="G49" s="961"/>
      <c r="H49" s="961"/>
      <c r="I49" s="961"/>
      <c r="J49" s="961"/>
      <c r="K49" s="961"/>
      <c r="L49" s="961"/>
      <c r="M49" s="961"/>
      <c r="N49" s="342"/>
    </row>
    <row r="50" spans="1:14" ht="15" x14ac:dyDescent="0.3">
      <c r="C50" s="529"/>
      <c r="D50" s="961"/>
      <c r="E50" s="961"/>
      <c r="F50" s="961"/>
      <c r="G50" s="961"/>
      <c r="H50" s="961"/>
      <c r="I50" s="961"/>
      <c r="J50" s="961"/>
      <c r="K50" s="961"/>
      <c r="L50" s="961"/>
      <c r="M50" s="961"/>
    </row>
    <row r="51" spans="1:14" ht="15" x14ac:dyDescent="0.3">
      <c r="C51" s="529"/>
      <c r="D51" s="961"/>
      <c r="E51" s="961"/>
      <c r="F51" s="961"/>
      <c r="G51" s="961"/>
      <c r="H51" s="961"/>
      <c r="I51" s="961"/>
      <c r="J51" s="961"/>
      <c r="K51" s="961"/>
      <c r="L51" s="961"/>
      <c r="M51" s="961"/>
    </row>
    <row r="52" spans="1:14" ht="15" x14ac:dyDescent="0.3">
      <c r="C52" s="529"/>
      <c r="D52" s="961"/>
      <c r="E52" s="961"/>
      <c r="F52" s="961"/>
      <c r="G52" s="961"/>
      <c r="H52" s="961"/>
      <c r="I52" s="961"/>
      <c r="J52" s="961"/>
      <c r="K52" s="961"/>
      <c r="L52" s="961"/>
      <c r="M52" s="961"/>
    </row>
    <row r="53" spans="1:14" ht="15.6" x14ac:dyDescent="0.3">
      <c r="C53" s="345"/>
      <c r="D53" s="1006"/>
      <c r="E53" s="1006"/>
      <c r="F53" s="1006"/>
      <c r="G53" s="1006"/>
      <c r="H53" s="1007"/>
      <c r="I53" s="1007"/>
      <c r="J53" s="1007"/>
      <c r="K53" s="1007"/>
      <c r="L53" s="1007"/>
      <c r="M53" s="1007"/>
    </row>
    <row r="64" spans="1:14" ht="18" x14ac:dyDescent="0.35">
      <c r="G64" s="346"/>
      <c r="I64" s="304"/>
    </row>
  </sheetData>
  <sheetProtection algorithmName="SHA-512" hashValue="nNgP+z1Gkoq7n0kWp5v+tne2flXHIuCy0JWKniCTEG0xbzyx2R4Z74Y0iDFWq0fiB8AFMUDBzb4pAOBkSX594Q==" saltValue="nkACINJM8oVVqhqT1VKeVA==" spinCount="100000" sheet="1" objects="1" scenarios="1"/>
  <mergeCells count="88">
    <mergeCell ref="D52:G52"/>
    <mergeCell ref="H52:M52"/>
    <mergeCell ref="D53:G53"/>
    <mergeCell ref="H53:M53"/>
    <mergeCell ref="D49:G49"/>
    <mergeCell ref="H49:M49"/>
    <mergeCell ref="D50:G50"/>
    <mergeCell ref="H50:M50"/>
    <mergeCell ref="D51:G51"/>
    <mergeCell ref="H51:M51"/>
    <mergeCell ref="D42:G42"/>
    <mergeCell ref="H42:M42"/>
    <mergeCell ref="D47:G47"/>
    <mergeCell ref="H47:M47"/>
    <mergeCell ref="D48:G48"/>
    <mergeCell ref="H48:M48"/>
    <mergeCell ref="D41:G41"/>
    <mergeCell ref="H41:M41"/>
    <mergeCell ref="B32:D32"/>
    <mergeCell ref="E32:I32"/>
    <mergeCell ref="J32:M32"/>
    <mergeCell ref="B33:D33"/>
    <mergeCell ref="E33:M33"/>
    <mergeCell ref="E34:M34"/>
    <mergeCell ref="B35:M35"/>
    <mergeCell ref="B36:M36"/>
    <mergeCell ref="B37:M37"/>
    <mergeCell ref="B38:M38"/>
    <mergeCell ref="C40:M40"/>
    <mergeCell ref="B30:D30"/>
    <mergeCell ref="F30:G30"/>
    <mergeCell ref="I30:J30"/>
    <mergeCell ref="K30:L30"/>
    <mergeCell ref="B31:D31"/>
    <mergeCell ref="E31:M31"/>
    <mergeCell ref="B27:D27"/>
    <mergeCell ref="E27:M27"/>
    <mergeCell ref="B28:D28"/>
    <mergeCell ref="E28:M28"/>
    <mergeCell ref="B29:D29"/>
    <mergeCell ref="E29:M29"/>
    <mergeCell ref="B26:D26"/>
    <mergeCell ref="E26:M26"/>
    <mergeCell ref="B20:D20"/>
    <mergeCell ref="E20:F20"/>
    <mergeCell ref="G20:H20"/>
    <mergeCell ref="I20:M20"/>
    <mergeCell ref="B21:M21"/>
    <mergeCell ref="B22:M22"/>
    <mergeCell ref="B23:M23"/>
    <mergeCell ref="B24:D24"/>
    <mergeCell ref="E24:M24"/>
    <mergeCell ref="B25:D25"/>
    <mergeCell ref="E25:M25"/>
    <mergeCell ref="B19:D19"/>
    <mergeCell ref="E19:M19"/>
    <mergeCell ref="B14:D14"/>
    <mergeCell ref="E14:M14"/>
    <mergeCell ref="B15:D15"/>
    <mergeCell ref="E15:M15"/>
    <mergeCell ref="B16:D16"/>
    <mergeCell ref="E16:M16"/>
    <mergeCell ref="B17:D17"/>
    <mergeCell ref="E17:G17"/>
    <mergeCell ref="H17:M17"/>
    <mergeCell ref="B18:D18"/>
    <mergeCell ref="E18:M18"/>
    <mergeCell ref="E11:M11"/>
    <mergeCell ref="B12:D12"/>
    <mergeCell ref="E12:M12"/>
    <mergeCell ref="B13:D13"/>
    <mergeCell ref="E13:M13"/>
    <mergeCell ref="C43:C46"/>
    <mergeCell ref="H43:M46"/>
    <mergeCell ref="B10:D10"/>
    <mergeCell ref="E10:M10"/>
    <mergeCell ref="B3:M3"/>
    <mergeCell ref="B4:M4"/>
    <mergeCell ref="B5:E5"/>
    <mergeCell ref="F5:I5"/>
    <mergeCell ref="J5:M5"/>
    <mergeCell ref="B6:J6"/>
    <mergeCell ref="B7:M7"/>
    <mergeCell ref="B8:J8"/>
    <mergeCell ref="B9:D9"/>
    <mergeCell ref="E9:G9"/>
    <mergeCell ref="H9:M9"/>
    <mergeCell ref="B11:D11"/>
  </mergeCells>
  <hyperlinks>
    <hyperlink ref="A1" location="'2.6.2.e.1.b'!A1" display="REGRESAR"/>
  </hyperlink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sheetPr>
  <dimension ref="A1:J401"/>
  <sheetViews>
    <sheetView showGridLines="0" workbookViewId="0">
      <pane ySplit="14" topLeftCell="A15" activePane="bottomLeft" state="frozen"/>
      <selection pane="bottomLeft"/>
    </sheetView>
  </sheetViews>
  <sheetFormatPr defaultColWidth="11.5546875" defaultRowHeight="14.4" x14ac:dyDescent="0.3"/>
  <cols>
    <col min="4" max="4" width="20.33203125" customWidth="1"/>
    <col min="5" max="5" width="28.88671875" customWidth="1"/>
    <col min="9" max="9" width="13.33203125" bestFit="1" customWidth="1"/>
    <col min="10" max="10" width="17.6640625" bestFit="1" customWidth="1"/>
  </cols>
  <sheetData>
    <row r="1" spans="1:10" x14ac:dyDescent="0.3">
      <c r="A1" s="165" t="s">
        <v>178</v>
      </c>
      <c r="B1" s="33"/>
      <c r="C1" s="165" t="s">
        <v>413</v>
      </c>
      <c r="D1" s="526"/>
      <c r="E1" s="526"/>
      <c r="F1" s="10"/>
      <c r="G1" s="10"/>
      <c r="H1" s="10"/>
      <c r="I1" s="10"/>
      <c r="J1" s="10"/>
    </row>
    <row r="2" spans="1:10" ht="15.6" x14ac:dyDescent="0.3">
      <c r="A2" s="165"/>
      <c r="B2" s="89" t="s">
        <v>375</v>
      </c>
      <c r="C2" s="33"/>
      <c r="D2" s="526"/>
      <c r="E2" s="526"/>
      <c r="F2" s="10"/>
      <c r="G2" s="10"/>
      <c r="H2" s="10"/>
      <c r="I2" s="10"/>
      <c r="J2" s="10"/>
    </row>
    <row r="3" spans="1:10" ht="15.6" x14ac:dyDescent="0.3">
      <c r="A3" s="33"/>
      <c r="B3" s="34" t="s">
        <v>336</v>
      </c>
      <c r="C3" s="88"/>
      <c r="D3" s="526"/>
      <c r="E3" s="526"/>
      <c r="F3" s="10"/>
      <c r="G3" s="10"/>
      <c r="H3" s="10"/>
      <c r="I3" s="10"/>
      <c r="J3" s="10"/>
    </row>
    <row r="4" spans="1:10" ht="15.6" x14ac:dyDescent="0.3">
      <c r="A4" s="33"/>
      <c r="B4" s="34" t="s">
        <v>337</v>
      </c>
      <c r="C4" s="88"/>
      <c r="D4" s="526"/>
      <c r="E4" s="526"/>
      <c r="F4" s="10"/>
      <c r="G4" s="10"/>
      <c r="H4" s="10"/>
      <c r="I4" s="10"/>
      <c r="J4" s="10"/>
    </row>
    <row r="5" spans="1:10" ht="15.6" x14ac:dyDescent="0.3">
      <c r="A5" s="33"/>
      <c r="B5" s="34" t="s">
        <v>338</v>
      </c>
      <c r="C5" s="88"/>
      <c r="D5" s="526"/>
      <c r="E5" s="526"/>
      <c r="F5" s="10"/>
      <c r="G5" s="10"/>
      <c r="H5" s="10"/>
      <c r="I5" s="10"/>
      <c r="J5" s="10"/>
    </row>
    <row r="6" spans="1:10" ht="15.6" x14ac:dyDescent="0.3">
      <c r="A6" s="33"/>
      <c r="B6" s="34" t="s">
        <v>1249</v>
      </c>
      <c r="C6" s="88"/>
      <c r="D6" s="526"/>
      <c r="E6" s="526"/>
      <c r="F6" s="10"/>
      <c r="G6" s="10"/>
      <c r="H6" s="10"/>
      <c r="I6" s="10"/>
      <c r="J6" s="10"/>
    </row>
    <row r="7" spans="1:10" x14ac:dyDescent="0.3">
      <c r="A7" s="10"/>
      <c r="B7" s="34" t="s">
        <v>1250</v>
      </c>
      <c r="C7" s="526"/>
      <c r="D7" s="526"/>
      <c r="E7" s="526"/>
      <c r="F7" s="10"/>
      <c r="G7" s="10"/>
      <c r="H7" s="10"/>
      <c r="I7" s="10"/>
      <c r="J7" s="10"/>
    </row>
    <row r="8" spans="1:10" x14ac:dyDescent="0.3">
      <c r="A8" s="10"/>
      <c r="B8" s="34"/>
      <c r="C8" s="536"/>
      <c r="D8" s="536"/>
      <c r="E8" s="536"/>
      <c r="F8" s="10"/>
      <c r="G8" s="10"/>
      <c r="H8" s="10"/>
      <c r="I8" s="10"/>
      <c r="J8" s="10"/>
    </row>
    <row r="9" spans="1:10" ht="15.6" x14ac:dyDescent="0.3">
      <c r="A9" s="10"/>
      <c r="B9" s="524" t="s">
        <v>1471</v>
      </c>
      <c r="C9" s="526"/>
      <c r="D9" s="526"/>
      <c r="E9" s="526"/>
      <c r="F9" s="10"/>
      <c r="G9" s="10"/>
      <c r="H9" s="10"/>
      <c r="I9" s="10"/>
      <c r="J9" s="10"/>
    </row>
    <row r="10" spans="1:10" ht="15.6" x14ac:dyDescent="0.3">
      <c r="A10" s="10"/>
      <c r="B10" s="1021" t="s">
        <v>1215</v>
      </c>
      <c r="C10" s="1021"/>
      <c r="D10" s="1021"/>
      <c r="E10" s="1021"/>
      <c r="F10" s="1021"/>
      <c r="G10" s="1021"/>
      <c r="H10" s="1021"/>
      <c r="I10" s="1021"/>
      <c r="J10" s="1021"/>
    </row>
    <row r="11" spans="1:10" ht="16.8" x14ac:dyDescent="0.3">
      <c r="A11" s="10"/>
      <c r="B11" s="361" t="s">
        <v>1161</v>
      </c>
      <c r="C11" s="107"/>
      <c r="D11" s="107"/>
      <c r="E11" s="107"/>
      <c r="F11" s="2"/>
      <c r="G11" s="2"/>
      <c r="H11" s="2"/>
      <c r="I11" s="2"/>
      <c r="J11" s="2"/>
    </row>
    <row r="12" spans="1:10" ht="15.6" x14ac:dyDescent="0.3">
      <c r="A12" s="10"/>
      <c r="B12" s="92"/>
      <c r="C12" s="107"/>
      <c r="D12" s="107"/>
      <c r="E12" s="107"/>
      <c r="F12" s="2"/>
      <c r="G12" s="2"/>
      <c r="H12" s="2"/>
      <c r="I12" s="2"/>
      <c r="J12" s="2"/>
    </row>
    <row r="13" spans="1:10" x14ac:dyDescent="0.3">
      <c r="A13" s="10"/>
      <c r="B13" s="1022" t="s">
        <v>703</v>
      </c>
      <c r="C13" s="1022" t="s">
        <v>704</v>
      </c>
      <c r="D13" s="1022" t="s">
        <v>705</v>
      </c>
      <c r="E13" s="1022" t="s">
        <v>706</v>
      </c>
      <c r="F13" s="1024" t="s">
        <v>1157</v>
      </c>
      <c r="G13" s="1024"/>
      <c r="H13" s="1024"/>
      <c r="I13" s="1024"/>
      <c r="J13" s="1024"/>
    </row>
    <row r="14" spans="1:10" x14ac:dyDescent="0.3">
      <c r="A14" s="10"/>
      <c r="B14" s="1023"/>
      <c r="C14" s="1023"/>
      <c r="D14" s="1023"/>
      <c r="E14" s="1023"/>
      <c r="F14" s="534">
        <v>2011</v>
      </c>
      <c r="G14" s="534">
        <v>2012</v>
      </c>
      <c r="H14" s="534">
        <v>2013</v>
      </c>
      <c r="I14" s="534">
        <v>2014</v>
      </c>
      <c r="J14" s="534">
        <v>2015</v>
      </c>
    </row>
    <row r="15" spans="1:10" x14ac:dyDescent="0.3">
      <c r="B15" s="1025" t="s">
        <v>1174</v>
      </c>
      <c r="C15" s="1025"/>
      <c r="D15" s="1025"/>
      <c r="E15" s="1025"/>
      <c r="F15" s="424">
        <v>19009570</v>
      </c>
      <c r="G15" s="424">
        <v>20376593</v>
      </c>
      <c r="H15" s="459">
        <v>20422621</v>
      </c>
      <c r="I15" s="424">
        <v>21492102</v>
      </c>
      <c r="J15" s="424">
        <v>22227737</v>
      </c>
    </row>
    <row r="16" spans="1:10" x14ac:dyDescent="0.3">
      <c r="B16" s="196">
        <v>1</v>
      </c>
      <c r="C16" s="535" t="s">
        <v>196</v>
      </c>
      <c r="D16" s="535" t="s">
        <v>770</v>
      </c>
      <c r="E16" s="196" t="s">
        <v>771</v>
      </c>
      <c r="F16" s="409">
        <v>639515</v>
      </c>
      <c r="G16" s="409">
        <v>706963</v>
      </c>
      <c r="H16" s="410">
        <v>679476</v>
      </c>
      <c r="I16" s="409">
        <v>571304</v>
      </c>
      <c r="J16" s="409">
        <v>639251</v>
      </c>
    </row>
    <row r="17" spans="2:10" x14ac:dyDescent="0.3">
      <c r="B17" s="196"/>
      <c r="C17" s="535"/>
      <c r="D17" s="535"/>
      <c r="E17" s="196" t="s">
        <v>772</v>
      </c>
      <c r="F17" s="409">
        <v>1218817</v>
      </c>
      <c r="G17" s="409">
        <v>1365087</v>
      </c>
      <c r="H17" s="410">
        <v>748633</v>
      </c>
      <c r="I17" s="409">
        <v>961942</v>
      </c>
      <c r="J17" s="409">
        <v>1272873</v>
      </c>
    </row>
    <row r="18" spans="2:10" x14ac:dyDescent="0.3">
      <c r="B18" s="196"/>
      <c r="C18" s="535"/>
      <c r="D18" s="535"/>
      <c r="E18" s="196" t="s">
        <v>773</v>
      </c>
      <c r="F18" s="409">
        <v>255911</v>
      </c>
      <c r="G18" s="409">
        <v>230383</v>
      </c>
      <c r="H18" s="410">
        <v>1372572</v>
      </c>
      <c r="I18" s="409">
        <v>1674645</v>
      </c>
      <c r="J18" s="409">
        <v>1109321</v>
      </c>
    </row>
    <row r="19" spans="2:10" x14ac:dyDescent="0.3">
      <c r="B19" s="196"/>
      <c r="C19" s="535"/>
      <c r="D19" s="535"/>
      <c r="E19" s="196" t="s">
        <v>774</v>
      </c>
      <c r="F19" s="409">
        <v>2936027</v>
      </c>
      <c r="G19" s="409">
        <v>2887284</v>
      </c>
      <c r="H19" s="410">
        <v>2815429</v>
      </c>
      <c r="I19" s="409">
        <v>2508977</v>
      </c>
      <c r="J19" s="409">
        <v>2952296</v>
      </c>
    </row>
    <row r="20" spans="2:10" x14ac:dyDescent="0.3">
      <c r="B20" s="196"/>
      <c r="C20" s="535"/>
      <c r="D20" s="535"/>
      <c r="E20" s="196" t="s">
        <v>775</v>
      </c>
      <c r="F20" s="409"/>
      <c r="G20" s="409"/>
      <c r="H20" s="410"/>
      <c r="I20" s="409">
        <v>1802780</v>
      </c>
      <c r="J20" s="409">
        <v>3036857</v>
      </c>
    </row>
    <row r="21" spans="2:10" x14ac:dyDescent="0.3">
      <c r="B21" s="196"/>
      <c r="C21" s="535"/>
      <c r="D21" s="535"/>
      <c r="E21" s="196" t="s">
        <v>776</v>
      </c>
      <c r="F21" s="409">
        <v>233410</v>
      </c>
      <c r="G21" s="409">
        <v>235056</v>
      </c>
      <c r="H21" s="410">
        <v>193856</v>
      </c>
      <c r="I21" s="409">
        <v>281815</v>
      </c>
      <c r="J21" s="409">
        <v>281762</v>
      </c>
    </row>
    <row r="22" spans="2:10" x14ac:dyDescent="0.3">
      <c r="B22" s="196"/>
      <c r="C22" s="535"/>
      <c r="D22" s="535"/>
      <c r="E22" s="196" t="s">
        <v>777</v>
      </c>
      <c r="F22" s="409">
        <v>373768</v>
      </c>
      <c r="G22" s="409">
        <v>376893</v>
      </c>
      <c r="H22" s="410">
        <v>372334</v>
      </c>
      <c r="I22" s="409">
        <v>95386</v>
      </c>
      <c r="J22" s="409">
        <v>117429</v>
      </c>
    </row>
    <row r="23" spans="2:10" x14ac:dyDescent="0.3">
      <c r="B23" s="196"/>
      <c r="C23" s="535"/>
      <c r="D23" s="535"/>
      <c r="E23" s="196" t="s">
        <v>778</v>
      </c>
      <c r="F23" s="409">
        <v>60824</v>
      </c>
      <c r="G23" s="409">
        <v>92234</v>
      </c>
      <c r="H23" s="410">
        <v>106504</v>
      </c>
      <c r="I23" s="409">
        <v>33645</v>
      </c>
      <c r="J23" s="409"/>
    </row>
    <row r="24" spans="2:10" x14ac:dyDescent="0.3">
      <c r="B24" s="196"/>
      <c r="C24" s="535"/>
      <c r="D24" s="535"/>
      <c r="E24" s="196" t="s">
        <v>779</v>
      </c>
      <c r="F24" s="409">
        <v>37902</v>
      </c>
      <c r="G24" s="409">
        <v>37951</v>
      </c>
      <c r="H24" s="410">
        <v>37652</v>
      </c>
      <c r="I24" s="409">
        <v>39269</v>
      </c>
      <c r="J24" s="409">
        <v>47707</v>
      </c>
    </row>
    <row r="25" spans="2:10" x14ac:dyDescent="0.3">
      <c r="B25" s="196"/>
      <c r="C25" s="535"/>
      <c r="D25" s="535"/>
      <c r="E25" s="196" t="s">
        <v>780</v>
      </c>
      <c r="F25" s="409">
        <v>29909</v>
      </c>
      <c r="G25" s="409">
        <v>16257</v>
      </c>
      <c r="H25" s="410">
        <v>28382</v>
      </c>
      <c r="I25" s="409">
        <v>30557</v>
      </c>
      <c r="J25" s="409">
        <v>24865</v>
      </c>
    </row>
    <row r="26" spans="2:10" x14ac:dyDescent="0.3">
      <c r="B26" s="196"/>
      <c r="C26" s="535"/>
      <c r="D26" s="535"/>
      <c r="E26" s="196" t="s">
        <v>781</v>
      </c>
      <c r="F26" s="409">
        <v>17939</v>
      </c>
      <c r="G26" s="409">
        <v>21759</v>
      </c>
      <c r="H26" s="410">
        <v>22402</v>
      </c>
      <c r="I26" s="409">
        <v>10414</v>
      </c>
      <c r="J26" s="409">
        <v>5236</v>
      </c>
    </row>
    <row r="27" spans="2:10" x14ac:dyDescent="0.3">
      <c r="B27" s="196"/>
      <c r="C27" s="535"/>
      <c r="D27" s="535"/>
      <c r="E27" s="196" t="s">
        <v>770</v>
      </c>
      <c r="F27" s="409">
        <v>1261440</v>
      </c>
      <c r="G27" s="409">
        <v>1264896</v>
      </c>
      <c r="H27" s="410">
        <v>1261440</v>
      </c>
      <c r="I27" s="409">
        <v>1261440</v>
      </c>
      <c r="J27" s="409">
        <v>1261440</v>
      </c>
    </row>
    <row r="28" spans="2:10" x14ac:dyDescent="0.3">
      <c r="B28" s="196"/>
      <c r="C28" s="535"/>
      <c r="D28" s="535"/>
      <c r="E28" s="196" t="s">
        <v>782</v>
      </c>
      <c r="F28" s="409">
        <v>1524605</v>
      </c>
      <c r="G28" s="409">
        <v>1896571</v>
      </c>
      <c r="H28" s="410">
        <v>1642874</v>
      </c>
      <c r="I28" s="409">
        <v>1644289</v>
      </c>
      <c r="J28" s="409">
        <v>1644289</v>
      </c>
    </row>
    <row r="29" spans="2:10" x14ac:dyDescent="0.3">
      <c r="B29" s="196"/>
      <c r="C29" s="535"/>
      <c r="D29" s="535"/>
      <c r="E29" s="196" t="s">
        <v>783</v>
      </c>
      <c r="F29" s="409">
        <v>905081</v>
      </c>
      <c r="G29" s="409">
        <v>907561</v>
      </c>
      <c r="H29" s="410">
        <v>905081</v>
      </c>
      <c r="I29" s="409">
        <v>448821</v>
      </c>
      <c r="J29" s="409"/>
    </row>
    <row r="30" spans="2:10" x14ac:dyDescent="0.3">
      <c r="B30" s="196"/>
      <c r="C30" s="535"/>
      <c r="D30" s="535"/>
      <c r="E30" s="196" t="s">
        <v>784</v>
      </c>
      <c r="F30" s="409">
        <v>1069200</v>
      </c>
      <c r="G30" s="409">
        <v>1423008</v>
      </c>
      <c r="H30" s="410">
        <v>1419120</v>
      </c>
      <c r="I30" s="409">
        <v>1419120</v>
      </c>
      <c r="J30" s="409">
        <v>1419120</v>
      </c>
    </row>
    <row r="31" spans="2:10" x14ac:dyDescent="0.3">
      <c r="B31" s="196">
        <v>2</v>
      </c>
      <c r="C31" s="535"/>
      <c r="D31" s="535" t="s">
        <v>785</v>
      </c>
      <c r="E31" s="196" t="s">
        <v>785</v>
      </c>
      <c r="F31" s="409">
        <v>349872</v>
      </c>
      <c r="G31" s="409">
        <v>351642</v>
      </c>
      <c r="H31" s="410">
        <v>350682</v>
      </c>
      <c r="I31" s="409">
        <v>350682</v>
      </c>
      <c r="J31" s="409">
        <v>350682</v>
      </c>
    </row>
    <row r="32" spans="2:10" x14ac:dyDescent="0.3">
      <c r="B32" s="196">
        <v>3</v>
      </c>
      <c r="C32" s="535"/>
      <c r="D32" s="535" t="s">
        <v>786</v>
      </c>
      <c r="E32" s="196" t="s">
        <v>787</v>
      </c>
      <c r="F32" s="409">
        <v>392621</v>
      </c>
      <c r="G32" s="409">
        <v>317167</v>
      </c>
      <c r="H32" s="410">
        <v>536113</v>
      </c>
      <c r="I32" s="409">
        <v>536113</v>
      </c>
      <c r="J32" s="409">
        <v>537582</v>
      </c>
    </row>
    <row r="33" spans="2:10" x14ac:dyDescent="0.3">
      <c r="B33" s="196"/>
      <c r="C33" s="535"/>
      <c r="D33" s="535"/>
      <c r="E33" s="196" t="s">
        <v>786</v>
      </c>
      <c r="F33" s="409">
        <v>536113</v>
      </c>
      <c r="G33" s="409">
        <v>537582</v>
      </c>
      <c r="H33" s="410">
        <v>535619</v>
      </c>
      <c r="I33" s="409">
        <v>680866</v>
      </c>
      <c r="J33" s="409">
        <v>681668</v>
      </c>
    </row>
    <row r="34" spans="2:10" x14ac:dyDescent="0.3">
      <c r="B34" s="196">
        <v>4</v>
      </c>
      <c r="C34" s="535" t="s">
        <v>788</v>
      </c>
      <c r="D34" s="535" t="s">
        <v>789</v>
      </c>
      <c r="E34" s="196" t="s">
        <v>790</v>
      </c>
      <c r="F34" s="409">
        <v>1852463</v>
      </c>
      <c r="G34" s="409">
        <v>1858980</v>
      </c>
      <c r="H34" s="410">
        <v>1860415</v>
      </c>
      <c r="I34" s="409">
        <v>1851236</v>
      </c>
      <c r="J34" s="409">
        <v>1837900</v>
      </c>
    </row>
    <row r="35" spans="2:10" x14ac:dyDescent="0.3">
      <c r="B35" s="196">
        <v>5</v>
      </c>
      <c r="C35" s="535"/>
      <c r="D35" s="535" t="s">
        <v>791</v>
      </c>
      <c r="E35" s="196" t="s">
        <v>792</v>
      </c>
      <c r="F35" s="409">
        <v>201542</v>
      </c>
      <c r="G35" s="409">
        <v>155570</v>
      </c>
      <c r="H35" s="410">
        <v>99078</v>
      </c>
      <c r="I35" s="409">
        <v>135748</v>
      </c>
      <c r="J35" s="409">
        <v>120024</v>
      </c>
    </row>
    <row r="36" spans="2:10" x14ac:dyDescent="0.3">
      <c r="B36" s="196"/>
      <c r="C36" s="535"/>
      <c r="D36" s="535"/>
      <c r="E36" s="196" t="s">
        <v>793</v>
      </c>
      <c r="F36" s="409">
        <v>50783</v>
      </c>
      <c r="G36" s="409">
        <v>27180</v>
      </c>
      <c r="H36" s="410">
        <v>35204</v>
      </c>
      <c r="I36" s="409">
        <v>63343</v>
      </c>
      <c r="J36" s="409">
        <v>55377</v>
      </c>
    </row>
    <row r="37" spans="2:10" x14ac:dyDescent="0.3">
      <c r="B37" s="196">
        <v>6</v>
      </c>
      <c r="C37" s="535"/>
      <c r="D37" s="535" t="s">
        <v>794</v>
      </c>
      <c r="E37" s="196"/>
      <c r="F37" s="409">
        <v>46934</v>
      </c>
      <c r="G37" s="409">
        <v>46678</v>
      </c>
      <c r="H37" s="410">
        <v>10712</v>
      </c>
      <c r="I37" s="409">
        <v>40443</v>
      </c>
      <c r="J37" s="409">
        <v>24026</v>
      </c>
    </row>
    <row r="38" spans="2:10" x14ac:dyDescent="0.3">
      <c r="B38" s="196"/>
      <c r="C38" s="535"/>
      <c r="D38" s="535"/>
      <c r="E38" s="196"/>
      <c r="F38" s="409"/>
      <c r="G38" s="409"/>
      <c r="H38" s="410">
        <v>20694</v>
      </c>
      <c r="I38" s="409"/>
      <c r="J38" s="409"/>
    </row>
    <row r="39" spans="2:10" x14ac:dyDescent="0.3">
      <c r="B39" s="196">
        <v>7</v>
      </c>
      <c r="C39" s="535"/>
      <c r="D39" s="535" t="s">
        <v>795</v>
      </c>
      <c r="E39" s="196" t="s">
        <v>796</v>
      </c>
      <c r="F39" s="409">
        <v>41825</v>
      </c>
      <c r="G39" s="409">
        <v>42054</v>
      </c>
      <c r="H39" s="410">
        <v>41940</v>
      </c>
      <c r="I39" s="409">
        <v>41940</v>
      </c>
      <c r="J39" s="409">
        <v>41940</v>
      </c>
    </row>
    <row r="40" spans="2:10" x14ac:dyDescent="0.3">
      <c r="B40" s="196">
        <v>8</v>
      </c>
      <c r="C40" s="535"/>
      <c r="D40" s="535" t="s">
        <v>797</v>
      </c>
      <c r="E40" s="196" t="s">
        <v>797</v>
      </c>
      <c r="F40" s="409">
        <v>12997</v>
      </c>
      <c r="G40" s="409">
        <v>10543</v>
      </c>
      <c r="H40" s="410">
        <v>10624</v>
      </c>
      <c r="I40" s="409">
        <v>11063</v>
      </c>
      <c r="J40" s="409">
        <v>7944</v>
      </c>
    </row>
    <row r="41" spans="2:10" x14ac:dyDescent="0.3">
      <c r="B41" s="196">
        <v>9</v>
      </c>
      <c r="C41" s="535" t="s">
        <v>798</v>
      </c>
      <c r="D41" s="535" t="s">
        <v>799</v>
      </c>
      <c r="E41" s="196" t="s">
        <v>800</v>
      </c>
      <c r="F41" s="409">
        <v>112856</v>
      </c>
      <c r="G41" s="409">
        <v>114142</v>
      </c>
      <c r="H41" s="410">
        <v>99131</v>
      </c>
      <c r="I41" s="409">
        <v>146446</v>
      </c>
      <c r="J41" s="409">
        <v>103809</v>
      </c>
    </row>
    <row r="42" spans="2:10" x14ac:dyDescent="0.3">
      <c r="B42" s="196"/>
      <c r="C42" s="535"/>
      <c r="D42" s="535"/>
      <c r="E42" s="196" t="s">
        <v>801</v>
      </c>
      <c r="F42" s="409">
        <v>131530</v>
      </c>
      <c r="G42" s="409">
        <v>124021</v>
      </c>
      <c r="H42" s="410">
        <v>146506</v>
      </c>
      <c r="I42" s="409">
        <v>151141</v>
      </c>
      <c r="J42" s="409">
        <v>118152</v>
      </c>
    </row>
    <row r="43" spans="2:10" x14ac:dyDescent="0.3">
      <c r="B43" s="196"/>
      <c r="C43" s="535"/>
      <c r="D43" s="535"/>
      <c r="E43" s="196" t="s">
        <v>802</v>
      </c>
      <c r="F43" s="409">
        <v>63820</v>
      </c>
      <c r="G43" s="409">
        <v>64876</v>
      </c>
      <c r="H43" s="410">
        <v>50607</v>
      </c>
      <c r="I43" s="409">
        <v>51864</v>
      </c>
      <c r="J43" s="409">
        <v>45237</v>
      </c>
    </row>
    <row r="44" spans="2:10" x14ac:dyDescent="0.3">
      <c r="B44" s="196"/>
      <c r="C44" s="535"/>
      <c r="D44" s="535"/>
      <c r="E44" s="196" t="s">
        <v>803</v>
      </c>
      <c r="F44" s="409">
        <v>93684</v>
      </c>
      <c r="G44" s="409">
        <v>94954</v>
      </c>
      <c r="H44" s="410">
        <v>76638</v>
      </c>
      <c r="I44" s="409">
        <v>92021</v>
      </c>
      <c r="J44" s="409">
        <v>47857</v>
      </c>
    </row>
    <row r="45" spans="2:10" x14ac:dyDescent="0.3">
      <c r="B45" s="196">
        <v>10</v>
      </c>
      <c r="C45" s="535" t="s">
        <v>804</v>
      </c>
      <c r="D45" s="535" t="s">
        <v>805</v>
      </c>
      <c r="E45" s="196" t="s">
        <v>650</v>
      </c>
      <c r="F45" s="409">
        <v>1088376</v>
      </c>
      <c r="G45" s="409">
        <v>1976883</v>
      </c>
      <c r="H45" s="410">
        <v>1779279</v>
      </c>
      <c r="I45" s="409">
        <v>1342730</v>
      </c>
      <c r="J45" s="409">
        <v>1301671</v>
      </c>
    </row>
    <row r="46" spans="2:10" x14ac:dyDescent="0.3">
      <c r="B46" s="196"/>
      <c r="C46" s="535"/>
      <c r="D46" s="535"/>
      <c r="E46" s="196" t="s">
        <v>806</v>
      </c>
      <c r="F46" s="409">
        <v>410028</v>
      </c>
      <c r="G46" s="409">
        <v>364196</v>
      </c>
      <c r="H46" s="410">
        <v>364869</v>
      </c>
      <c r="I46" s="409">
        <v>364869</v>
      </c>
      <c r="J46" s="409">
        <v>364869</v>
      </c>
    </row>
    <row r="47" spans="2:10" x14ac:dyDescent="0.3">
      <c r="B47" s="196"/>
      <c r="C47" s="535"/>
      <c r="D47" s="535"/>
      <c r="E47" s="196" t="s">
        <v>807</v>
      </c>
      <c r="F47" s="409">
        <v>257170</v>
      </c>
      <c r="G47" s="409">
        <v>303740</v>
      </c>
      <c r="H47" s="410">
        <v>279697</v>
      </c>
      <c r="I47" s="409">
        <v>268200</v>
      </c>
      <c r="J47" s="409">
        <v>246330</v>
      </c>
    </row>
    <row r="48" spans="2:10" x14ac:dyDescent="0.3">
      <c r="B48" s="196">
        <v>11</v>
      </c>
      <c r="C48" s="535"/>
      <c r="D48" s="535" t="s">
        <v>808</v>
      </c>
      <c r="E48" s="196" t="s">
        <v>808</v>
      </c>
      <c r="F48" s="409">
        <v>220906</v>
      </c>
      <c r="G48" s="409">
        <v>80414</v>
      </c>
      <c r="H48" s="410">
        <v>75211</v>
      </c>
      <c r="I48" s="409">
        <v>75082</v>
      </c>
      <c r="J48" s="409">
        <v>65514</v>
      </c>
    </row>
    <row r="49" spans="2:10" x14ac:dyDescent="0.3">
      <c r="B49" s="196">
        <v>12</v>
      </c>
      <c r="C49" s="535"/>
      <c r="D49" s="535" t="s">
        <v>809</v>
      </c>
      <c r="E49" s="196" t="s">
        <v>809</v>
      </c>
      <c r="F49" s="409">
        <v>53999</v>
      </c>
      <c r="G49" s="409">
        <v>56365</v>
      </c>
      <c r="H49" s="410">
        <v>52958</v>
      </c>
      <c r="I49" s="409">
        <v>46872</v>
      </c>
      <c r="J49" s="409">
        <v>49169</v>
      </c>
    </row>
    <row r="50" spans="2:10" x14ac:dyDescent="0.3">
      <c r="B50" s="196">
        <v>13</v>
      </c>
      <c r="C50" s="535" t="s">
        <v>810</v>
      </c>
      <c r="D50" s="535" t="s">
        <v>811</v>
      </c>
      <c r="E50" s="196" t="s">
        <v>812</v>
      </c>
      <c r="F50" s="409">
        <v>122156</v>
      </c>
      <c r="G50" s="409">
        <v>124463</v>
      </c>
      <c r="H50" s="410">
        <v>110162</v>
      </c>
      <c r="I50" s="409">
        <v>122938</v>
      </c>
      <c r="J50" s="409">
        <v>119694</v>
      </c>
    </row>
    <row r="51" spans="2:10" x14ac:dyDescent="0.3">
      <c r="B51" s="196"/>
      <c r="C51" s="535"/>
      <c r="D51" s="535"/>
      <c r="E51" s="196" t="s">
        <v>813</v>
      </c>
      <c r="F51" s="409">
        <v>55966</v>
      </c>
      <c r="G51" s="409">
        <v>63258</v>
      </c>
      <c r="H51" s="410">
        <v>80411</v>
      </c>
      <c r="I51" s="409">
        <v>79375</v>
      </c>
      <c r="J51" s="409">
        <v>80876</v>
      </c>
    </row>
    <row r="52" spans="2:10" x14ac:dyDescent="0.3">
      <c r="B52" s="196">
        <v>14</v>
      </c>
      <c r="C52" s="535"/>
      <c r="D52" s="535" t="s">
        <v>814</v>
      </c>
      <c r="E52" s="196" t="s">
        <v>814</v>
      </c>
      <c r="F52" s="409">
        <v>44693</v>
      </c>
      <c r="G52" s="409">
        <v>44155</v>
      </c>
      <c r="H52" s="410">
        <v>40260</v>
      </c>
      <c r="I52" s="409">
        <v>43078</v>
      </c>
      <c r="J52" s="409">
        <v>43249</v>
      </c>
    </row>
    <row r="53" spans="2:10" x14ac:dyDescent="0.3">
      <c r="B53" s="196">
        <v>15</v>
      </c>
      <c r="C53" s="535" t="s">
        <v>804</v>
      </c>
      <c r="D53" s="535" t="s">
        <v>815</v>
      </c>
      <c r="E53" s="196" t="s">
        <v>815</v>
      </c>
      <c r="F53" s="409">
        <v>361733</v>
      </c>
      <c r="G53" s="409">
        <v>334790</v>
      </c>
      <c r="H53" s="410">
        <v>301060</v>
      </c>
      <c r="I53" s="409">
        <v>289142</v>
      </c>
      <c r="J53" s="409">
        <v>289187</v>
      </c>
    </row>
    <row r="54" spans="2:10" x14ac:dyDescent="0.3">
      <c r="B54" s="196"/>
      <c r="C54" s="535"/>
      <c r="D54" s="535"/>
      <c r="E54" s="196" t="s">
        <v>807</v>
      </c>
      <c r="F54" s="409"/>
      <c r="G54" s="409"/>
      <c r="H54" s="410"/>
      <c r="I54" s="409"/>
      <c r="J54" s="409"/>
    </row>
    <row r="55" spans="2:10" x14ac:dyDescent="0.3">
      <c r="B55" s="196">
        <v>16</v>
      </c>
      <c r="C55" s="535"/>
      <c r="D55" s="535" t="s">
        <v>816</v>
      </c>
      <c r="E55" s="196" t="s">
        <v>816</v>
      </c>
      <c r="F55" s="409">
        <v>191022</v>
      </c>
      <c r="G55" s="409">
        <v>177065</v>
      </c>
      <c r="H55" s="410">
        <v>171303</v>
      </c>
      <c r="I55" s="409">
        <v>190458</v>
      </c>
      <c r="J55" s="409">
        <v>196255</v>
      </c>
    </row>
    <row r="56" spans="2:10" x14ac:dyDescent="0.3">
      <c r="B56" s="196"/>
      <c r="C56" s="535"/>
      <c r="D56" s="535"/>
      <c r="E56" s="196" t="s">
        <v>813</v>
      </c>
      <c r="F56" s="409">
        <v>169281</v>
      </c>
      <c r="G56" s="409">
        <v>165760</v>
      </c>
      <c r="H56" s="410">
        <v>164620</v>
      </c>
      <c r="I56" s="409">
        <v>162440</v>
      </c>
      <c r="J56" s="409">
        <v>138454</v>
      </c>
    </row>
    <row r="57" spans="2:10" x14ac:dyDescent="0.3">
      <c r="B57" s="196">
        <v>17</v>
      </c>
      <c r="C57" s="535"/>
      <c r="D57" s="535" t="s">
        <v>817</v>
      </c>
      <c r="E57" s="196" t="s">
        <v>817</v>
      </c>
      <c r="F57" s="409">
        <v>39911</v>
      </c>
      <c r="G57" s="409">
        <v>38000</v>
      </c>
      <c r="H57" s="410">
        <v>36134</v>
      </c>
      <c r="I57" s="409">
        <v>33808</v>
      </c>
      <c r="J57" s="409">
        <v>25983</v>
      </c>
    </row>
    <row r="58" spans="2:10" x14ac:dyDescent="0.3">
      <c r="B58" s="196"/>
      <c r="C58" s="535"/>
      <c r="D58" s="535"/>
      <c r="E58" s="196" t="s">
        <v>807</v>
      </c>
      <c r="F58" s="409">
        <v>38311</v>
      </c>
      <c r="G58" s="409">
        <v>44057</v>
      </c>
      <c r="H58" s="410">
        <v>52538</v>
      </c>
      <c r="I58" s="409">
        <v>59418</v>
      </c>
      <c r="J58" s="409">
        <v>65186</v>
      </c>
    </row>
    <row r="59" spans="2:10" x14ac:dyDescent="0.3">
      <c r="B59" s="196">
        <v>18</v>
      </c>
      <c r="C59" s="535" t="s">
        <v>818</v>
      </c>
      <c r="D59" s="535" t="s">
        <v>819</v>
      </c>
      <c r="E59" s="196" t="s">
        <v>819</v>
      </c>
      <c r="F59" s="409">
        <v>12895</v>
      </c>
      <c r="G59" s="409">
        <v>13437</v>
      </c>
      <c r="H59" s="410">
        <v>13970</v>
      </c>
      <c r="I59" s="409">
        <v>13282</v>
      </c>
      <c r="J59" s="409">
        <v>12204</v>
      </c>
    </row>
    <row r="60" spans="2:10" x14ac:dyDescent="0.3">
      <c r="B60" s="196">
        <v>19</v>
      </c>
      <c r="C60" s="535"/>
      <c r="D60" s="535" t="s">
        <v>818</v>
      </c>
      <c r="E60" s="196" t="s">
        <v>820</v>
      </c>
      <c r="F60" s="409">
        <v>661357</v>
      </c>
      <c r="G60" s="409">
        <v>592858</v>
      </c>
      <c r="H60" s="410">
        <v>600223</v>
      </c>
      <c r="I60" s="409">
        <v>562039</v>
      </c>
      <c r="J60" s="409">
        <v>486239</v>
      </c>
    </row>
    <row r="61" spans="2:10" x14ac:dyDescent="0.3">
      <c r="B61" s="196"/>
      <c r="C61" s="535"/>
      <c r="D61" s="535"/>
      <c r="E61" s="196" t="s">
        <v>821</v>
      </c>
      <c r="F61" s="409">
        <v>198063</v>
      </c>
      <c r="G61" s="409">
        <v>155311</v>
      </c>
      <c r="H61" s="410">
        <v>156367</v>
      </c>
      <c r="I61" s="409">
        <v>163347</v>
      </c>
      <c r="J61" s="409">
        <v>168017</v>
      </c>
    </row>
    <row r="62" spans="2:10" x14ac:dyDescent="0.3">
      <c r="B62" s="196"/>
      <c r="C62" s="535"/>
      <c r="D62" s="535"/>
      <c r="E62" s="196" t="s">
        <v>822</v>
      </c>
      <c r="F62" s="409">
        <v>4104</v>
      </c>
      <c r="G62" s="409">
        <v>4104</v>
      </c>
      <c r="H62" s="410">
        <v>3818</v>
      </c>
      <c r="I62" s="409">
        <v>4104</v>
      </c>
      <c r="J62" s="409">
        <v>4104</v>
      </c>
    </row>
    <row r="63" spans="2:10" x14ac:dyDescent="0.3">
      <c r="B63" s="196"/>
      <c r="C63" s="535"/>
      <c r="D63" s="535"/>
      <c r="E63" s="196" t="s">
        <v>823</v>
      </c>
      <c r="F63" s="409">
        <v>1182</v>
      </c>
      <c r="G63" s="409">
        <v>948</v>
      </c>
      <c r="H63" s="410">
        <v>1234</v>
      </c>
      <c r="I63" s="409">
        <v>948</v>
      </c>
      <c r="J63" s="409">
        <v>948</v>
      </c>
    </row>
    <row r="64" spans="2:10" x14ac:dyDescent="0.3">
      <c r="B64" s="196"/>
      <c r="C64" s="535"/>
      <c r="D64" s="535"/>
      <c r="E64" s="196" t="s">
        <v>824</v>
      </c>
      <c r="F64" s="409">
        <v>5052</v>
      </c>
      <c r="G64" s="409">
        <v>5052</v>
      </c>
      <c r="H64" s="410">
        <v>5052</v>
      </c>
      <c r="I64" s="409">
        <v>5052</v>
      </c>
      <c r="J64" s="409">
        <v>5052</v>
      </c>
    </row>
    <row r="65" spans="2:10" x14ac:dyDescent="0.3">
      <c r="B65" s="196">
        <v>20</v>
      </c>
      <c r="C65" s="535" t="s">
        <v>825</v>
      </c>
      <c r="D65" s="535" t="s">
        <v>826</v>
      </c>
      <c r="E65" s="196" t="s">
        <v>827</v>
      </c>
      <c r="F65" s="409">
        <v>440620</v>
      </c>
      <c r="G65" s="409">
        <v>387800</v>
      </c>
      <c r="H65" s="410">
        <v>403610</v>
      </c>
      <c r="I65" s="409">
        <v>413143</v>
      </c>
      <c r="J65" s="409">
        <v>449760</v>
      </c>
    </row>
    <row r="66" spans="2:10" x14ac:dyDescent="0.3">
      <c r="B66" s="196">
        <v>21</v>
      </c>
      <c r="C66" s="535" t="s">
        <v>196</v>
      </c>
      <c r="D66" s="535" t="s">
        <v>828</v>
      </c>
      <c r="E66" s="196" t="s">
        <v>829</v>
      </c>
      <c r="F66" s="409">
        <v>179131</v>
      </c>
      <c r="G66" s="409">
        <v>229657</v>
      </c>
      <c r="H66" s="410">
        <v>241195</v>
      </c>
      <c r="I66" s="409">
        <v>304286</v>
      </c>
      <c r="J66" s="409">
        <v>318764</v>
      </c>
    </row>
    <row r="67" spans="2:10" x14ac:dyDescent="0.3">
      <c r="B67" s="196"/>
      <c r="C67" s="535"/>
      <c r="D67" s="535"/>
      <c r="E67" s="196" t="s">
        <v>830</v>
      </c>
      <c r="F67" s="409"/>
      <c r="G67" s="409"/>
      <c r="H67" s="410"/>
      <c r="I67" s="409"/>
      <c r="J67" s="409"/>
    </row>
    <row r="68" spans="2:10" x14ac:dyDescent="0.3">
      <c r="B68" s="196">
        <v>22</v>
      </c>
      <c r="C68" s="535" t="s">
        <v>788</v>
      </c>
      <c r="D68" s="535" t="s">
        <v>831</v>
      </c>
      <c r="E68" s="196" t="s">
        <v>831</v>
      </c>
      <c r="F68" s="409">
        <v>2226</v>
      </c>
      <c r="G68" s="409">
        <v>6988</v>
      </c>
      <c r="H68" s="410">
        <v>8932</v>
      </c>
      <c r="I68" s="409">
        <v>10181</v>
      </c>
      <c r="J68" s="409">
        <v>11568</v>
      </c>
    </row>
    <row r="69" spans="2:10" x14ac:dyDescent="0.3">
      <c r="B69" s="196"/>
      <c r="C69" s="535"/>
      <c r="D69" s="535"/>
      <c r="E69" s="196"/>
      <c r="F69" s="409"/>
      <c r="G69" s="409"/>
      <c r="H69" s="410"/>
      <c r="I69" s="409"/>
      <c r="J69" s="409"/>
    </row>
    <row r="70" spans="2:10" x14ac:dyDescent="0.3">
      <c r="B70" s="1026" t="s">
        <v>1173</v>
      </c>
      <c r="C70" s="1026"/>
      <c r="D70" s="1026"/>
      <c r="E70" s="1026"/>
      <c r="F70" s="424">
        <f>SUM(F71:F229)</f>
        <v>27141717.600000001</v>
      </c>
      <c r="G70" s="424">
        <f t="shared" ref="G70:J70" si="0">SUM(G71:G229)</f>
        <v>27709853.020000003</v>
      </c>
      <c r="H70" s="424">
        <f t="shared" si="0"/>
        <v>27020601.27</v>
      </c>
      <c r="I70" s="424">
        <f t="shared" si="0"/>
        <v>28361214</v>
      </c>
      <c r="J70" s="424">
        <f t="shared" si="0"/>
        <v>28585708.699420016</v>
      </c>
    </row>
    <row r="71" spans="2:10" x14ac:dyDescent="0.3">
      <c r="B71" s="196">
        <v>1</v>
      </c>
      <c r="C71" s="535" t="s">
        <v>832</v>
      </c>
      <c r="D71" s="535" t="s">
        <v>833</v>
      </c>
      <c r="E71" s="196" t="s">
        <v>834</v>
      </c>
      <c r="F71" s="409">
        <v>659938</v>
      </c>
      <c r="G71" s="409">
        <v>669237.5</v>
      </c>
      <c r="H71" s="410">
        <v>587279</v>
      </c>
      <c r="I71" s="409">
        <v>642976</v>
      </c>
      <c r="J71" s="409">
        <v>681843</v>
      </c>
    </row>
    <row r="72" spans="2:10" x14ac:dyDescent="0.3">
      <c r="B72" s="196"/>
      <c r="C72" s="535"/>
      <c r="D72" s="535"/>
      <c r="E72" s="196" t="s">
        <v>835</v>
      </c>
      <c r="F72" s="409">
        <v>680451</v>
      </c>
      <c r="G72" s="409">
        <v>709515</v>
      </c>
      <c r="H72" s="410">
        <v>690607</v>
      </c>
      <c r="I72" s="409">
        <v>705823</v>
      </c>
      <c r="J72" s="409">
        <v>705103.2</v>
      </c>
    </row>
    <row r="73" spans="2:10" x14ac:dyDescent="0.3">
      <c r="B73" s="196"/>
      <c r="C73" s="535"/>
      <c r="D73" s="535"/>
      <c r="E73" s="196" t="s">
        <v>836</v>
      </c>
      <c r="F73" s="409">
        <v>1556373</v>
      </c>
      <c r="G73" s="409">
        <v>1587862</v>
      </c>
      <c r="H73" s="410">
        <v>1552052</v>
      </c>
      <c r="I73" s="409">
        <v>1565081</v>
      </c>
      <c r="J73" s="409">
        <v>1250893</v>
      </c>
    </row>
    <row r="74" spans="2:10" x14ac:dyDescent="0.3">
      <c r="B74" s="196"/>
      <c r="C74" s="535"/>
      <c r="D74" s="535"/>
      <c r="E74" s="196" t="s">
        <v>837</v>
      </c>
      <c r="F74" s="409">
        <v>878020</v>
      </c>
      <c r="G74" s="409">
        <v>889174</v>
      </c>
      <c r="H74" s="410">
        <v>870418</v>
      </c>
      <c r="I74" s="409">
        <v>709729</v>
      </c>
      <c r="J74" s="409">
        <v>707972</v>
      </c>
    </row>
    <row r="75" spans="2:10" x14ac:dyDescent="0.3">
      <c r="B75" s="196"/>
      <c r="C75" s="535"/>
      <c r="D75" s="535"/>
      <c r="E75" s="196" t="s">
        <v>838</v>
      </c>
      <c r="F75" s="409">
        <v>638490</v>
      </c>
      <c r="G75" s="409">
        <v>699893</v>
      </c>
      <c r="H75" s="410">
        <v>693190</v>
      </c>
      <c r="I75" s="409">
        <v>680777</v>
      </c>
      <c r="J75" s="409">
        <v>668932</v>
      </c>
    </row>
    <row r="76" spans="2:10" x14ac:dyDescent="0.3">
      <c r="B76" s="196"/>
      <c r="C76" s="535"/>
      <c r="D76" s="535"/>
      <c r="E76" s="196" t="s">
        <v>839</v>
      </c>
      <c r="F76" s="409">
        <v>0</v>
      </c>
      <c r="G76" s="409">
        <v>101599</v>
      </c>
      <c r="H76" s="410">
        <v>161211</v>
      </c>
      <c r="I76" s="409">
        <v>150560</v>
      </c>
      <c r="J76" s="412">
        <v>136673.76</v>
      </c>
    </row>
    <row r="77" spans="2:10" x14ac:dyDescent="0.3">
      <c r="B77" s="196"/>
      <c r="C77" s="535"/>
      <c r="D77" s="535"/>
      <c r="E77" s="196" t="s">
        <v>840</v>
      </c>
      <c r="F77" s="409">
        <v>164326</v>
      </c>
      <c r="G77" s="409">
        <v>196285</v>
      </c>
      <c r="H77" s="410">
        <v>161493</v>
      </c>
      <c r="I77" s="409">
        <v>163259</v>
      </c>
      <c r="J77" s="412">
        <v>160077.48000000001</v>
      </c>
    </row>
    <row r="78" spans="2:10" x14ac:dyDescent="0.3">
      <c r="B78" s="196"/>
      <c r="C78" s="535"/>
      <c r="D78" s="535"/>
      <c r="E78" s="196" t="s">
        <v>841</v>
      </c>
      <c r="F78" s="409">
        <v>143849</v>
      </c>
      <c r="G78" s="409">
        <v>108276</v>
      </c>
      <c r="H78" s="410">
        <v>97573</v>
      </c>
      <c r="I78" s="409">
        <v>160029</v>
      </c>
      <c r="J78" s="412">
        <v>161095.44</v>
      </c>
    </row>
    <row r="79" spans="2:10" x14ac:dyDescent="0.3">
      <c r="B79" s="196"/>
      <c r="C79" s="535"/>
      <c r="D79" s="535"/>
      <c r="E79" s="196" t="s">
        <v>842</v>
      </c>
      <c r="F79" s="409">
        <v>27544</v>
      </c>
      <c r="G79" s="409">
        <v>28968</v>
      </c>
      <c r="H79" s="410">
        <v>29731</v>
      </c>
      <c r="I79" s="409">
        <v>29747</v>
      </c>
      <c r="J79" s="412">
        <v>55776.800000000003</v>
      </c>
    </row>
    <row r="80" spans="2:10" x14ac:dyDescent="0.3">
      <c r="B80" s="196"/>
      <c r="C80" s="535"/>
      <c r="D80" s="535"/>
      <c r="E80" s="196" t="s">
        <v>843</v>
      </c>
      <c r="F80" s="409">
        <v>1734935</v>
      </c>
      <c r="G80" s="409">
        <v>2047134</v>
      </c>
      <c r="H80" s="410">
        <v>2163485</v>
      </c>
      <c r="I80" s="409">
        <v>2242654</v>
      </c>
      <c r="J80" s="409">
        <v>2296604</v>
      </c>
    </row>
    <row r="81" spans="2:10" x14ac:dyDescent="0.3">
      <c r="B81" s="196"/>
      <c r="C81" s="535"/>
      <c r="D81" s="535"/>
      <c r="E81" s="196" t="s">
        <v>844</v>
      </c>
      <c r="F81" s="409"/>
      <c r="G81" s="409"/>
      <c r="H81" s="410"/>
      <c r="I81" s="409">
        <v>369360</v>
      </c>
      <c r="J81" s="412">
        <v>564796.4</v>
      </c>
    </row>
    <row r="82" spans="2:10" x14ac:dyDescent="0.3">
      <c r="B82" s="196">
        <v>2</v>
      </c>
      <c r="C82" s="535"/>
      <c r="D82" s="535" t="s">
        <v>845</v>
      </c>
      <c r="E82" s="196" t="s">
        <v>834</v>
      </c>
      <c r="F82" s="409">
        <v>10642</v>
      </c>
      <c r="G82" s="409">
        <v>16164</v>
      </c>
      <c r="H82" s="410">
        <v>33579</v>
      </c>
      <c r="I82" s="409">
        <v>25408</v>
      </c>
      <c r="J82" s="409">
        <v>31703</v>
      </c>
    </row>
    <row r="83" spans="2:10" x14ac:dyDescent="0.3">
      <c r="B83" s="196">
        <v>3</v>
      </c>
      <c r="C83" s="535"/>
      <c r="D83" s="535" t="s">
        <v>846</v>
      </c>
      <c r="E83" s="196" t="s">
        <v>834</v>
      </c>
      <c r="F83" s="409">
        <v>34874</v>
      </c>
      <c r="G83" s="409">
        <v>41454</v>
      </c>
      <c r="H83" s="410">
        <v>40974</v>
      </c>
      <c r="I83" s="409">
        <v>45322</v>
      </c>
      <c r="J83" s="409">
        <v>43343</v>
      </c>
    </row>
    <row r="84" spans="2:10" x14ac:dyDescent="0.3">
      <c r="B84" s="196">
        <v>4</v>
      </c>
      <c r="C84" s="535"/>
      <c r="D84" s="535" t="s">
        <v>847</v>
      </c>
      <c r="E84" s="196" t="s">
        <v>848</v>
      </c>
      <c r="F84" s="409">
        <v>250838</v>
      </c>
      <c r="G84" s="409">
        <v>257595</v>
      </c>
      <c r="H84" s="410">
        <v>246103</v>
      </c>
      <c r="I84" s="409">
        <v>252007</v>
      </c>
      <c r="J84" s="412">
        <v>252017.2</v>
      </c>
    </row>
    <row r="85" spans="2:10" x14ac:dyDescent="0.3">
      <c r="B85" s="196">
        <v>5</v>
      </c>
      <c r="C85" s="535"/>
      <c r="D85" s="535" t="s">
        <v>849</v>
      </c>
      <c r="E85" s="196" t="s">
        <v>834</v>
      </c>
      <c r="F85" s="409">
        <v>123041</v>
      </c>
      <c r="G85" s="409">
        <v>113463</v>
      </c>
      <c r="H85" s="410">
        <v>106867</v>
      </c>
      <c r="I85" s="409">
        <v>108758</v>
      </c>
      <c r="J85" s="409">
        <v>100390</v>
      </c>
    </row>
    <row r="86" spans="2:10" x14ac:dyDescent="0.3">
      <c r="B86" s="196">
        <v>6</v>
      </c>
      <c r="C86" s="535"/>
      <c r="D86" s="535" t="s">
        <v>850</v>
      </c>
      <c r="E86" s="196" t="s">
        <v>851</v>
      </c>
      <c r="F86" s="409"/>
      <c r="G86" s="409"/>
      <c r="H86" s="410"/>
      <c r="I86" s="409"/>
      <c r="J86" s="412">
        <v>124893.8</v>
      </c>
    </row>
    <row r="87" spans="2:10" x14ac:dyDescent="0.3">
      <c r="B87" s="196"/>
      <c r="C87" s="535"/>
      <c r="D87" s="535"/>
      <c r="E87" s="196" t="s">
        <v>852</v>
      </c>
      <c r="F87" s="409"/>
      <c r="G87" s="409"/>
      <c r="H87" s="410"/>
      <c r="I87" s="409">
        <v>116014</v>
      </c>
      <c r="J87" s="412"/>
    </row>
    <row r="88" spans="2:10" ht="26.4" x14ac:dyDescent="0.3">
      <c r="B88" s="196">
        <v>7</v>
      </c>
      <c r="C88" s="535" t="s">
        <v>853</v>
      </c>
      <c r="D88" s="535" t="s">
        <v>854</v>
      </c>
      <c r="E88" s="196" t="s">
        <v>834</v>
      </c>
      <c r="F88" s="409"/>
      <c r="G88" s="409">
        <v>167317</v>
      </c>
      <c r="H88" s="410"/>
      <c r="I88" s="409"/>
      <c r="J88" s="412"/>
    </row>
    <row r="89" spans="2:10" x14ac:dyDescent="0.3">
      <c r="B89" s="196"/>
      <c r="C89" s="535"/>
      <c r="D89" s="535"/>
      <c r="E89" s="196" t="s">
        <v>855</v>
      </c>
      <c r="F89" s="409">
        <v>202880</v>
      </c>
      <c r="G89" s="409">
        <v>37116</v>
      </c>
      <c r="H89" s="410">
        <v>98538</v>
      </c>
      <c r="I89" s="409">
        <v>280669</v>
      </c>
      <c r="J89" s="412">
        <v>178732.18</v>
      </c>
    </row>
    <row r="90" spans="2:10" ht="26.4" x14ac:dyDescent="0.3">
      <c r="B90" s="196">
        <v>8</v>
      </c>
      <c r="C90" s="535"/>
      <c r="D90" s="535" t="s">
        <v>856</v>
      </c>
      <c r="E90" s="196" t="s">
        <v>836</v>
      </c>
      <c r="F90" s="409">
        <v>76359</v>
      </c>
      <c r="G90" s="409"/>
      <c r="H90" s="410"/>
      <c r="I90" s="409">
        <v>96885</v>
      </c>
      <c r="J90" s="412">
        <v>23508.799999999999</v>
      </c>
    </row>
    <row r="91" spans="2:10" ht="26.4" x14ac:dyDescent="0.3">
      <c r="B91" s="196">
        <v>9</v>
      </c>
      <c r="C91" s="535"/>
      <c r="D91" s="535" t="s">
        <v>857</v>
      </c>
      <c r="E91" s="196" t="s">
        <v>858</v>
      </c>
      <c r="F91" s="409">
        <v>297684</v>
      </c>
      <c r="G91" s="409">
        <v>320233</v>
      </c>
      <c r="H91" s="410">
        <v>54614</v>
      </c>
      <c r="I91" s="409">
        <v>317822</v>
      </c>
      <c r="J91" s="412">
        <v>208152.076</v>
      </c>
    </row>
    <row r="92" spans="2:10" x14ac:dyDescent="0.3">
      <c r="B92" s="196"/>
      <c r="C92" s="535"/>
      <c r="D92" s="535"/>
      <c r="E92" s="196" t="s">
        <v>859</v>
      </c>
      <c r="F92" s="409">
        <v>149616</v>
      </c>
      <c r="G92" s="409">
        <v>234972</v>
      </c>
      <c r="H92" s="410">
        <v>191705</v>
      </c>
      <c r="I92" s="409">
        <v>165587</v>
      </c>
      <c r="J92" s="412">
        <v>229035.4</v>
      </c>
    </row>
    <row r="93" spans="2:10" x14ac:dyDescent="0.3">
      <c r="B93" s="196">
        <v>10</v>
      </c>
      <c r="C93" s="535"/>
      <c r="D93" s="535" t="s">
        <v>860</v>
      </c>
      <c r="E93" s="196" t="s">
        <v>861</v>
      </c>
      <c r="F93" s="409">
        <v>298997</v>
      </c>
      <c r="G93" s="409">
        <v>250029</v>
      </c>
      <c r="H93" s="410">
        <v>166397</v>
      </c>
      <c r="I93" s="409">
        <v>203758</v>
      </c>
      <c r="J93" s="412">
        <v>85028</v>
      </c>
    </row>
    <row r="94" spans="2:10" x14ac:dyDescent="0.3">
      <c r="B94" s="196"/>
      <c r="C94" s="535"/>
      <c r="D94" s="535"/>
      <c r="E94" s="196" t="s">
        <v>862</v>
      </c>
      <c r="F94" s="409">
        <v>206716</v>
      </c>
      <c r="G94" s="409">
        <v>171999</v>
      </c>
      <c r="H94" s="410">
        <v>128770</v>
      </c>
      <c r="I94" s="409">
        <v>146847</v>
      </c>
      <c r="J94" s="412">
        <v>70943</v>
      </c>
    </row>
    <row r="95" spans="2:10" x14ac:dyDescent="0.3">
      <c r="B95" s="196"/>
      <c r="C95" s="535"/>
      <c r="D95" s="535"/>
      <c r="E95" s="196" t="s">
        <v>863</v>
      </c>
      <c r="F95" s="409"/>
      <c r="G95" s="409"/>
      <c r="H95" s="410"/>
      <c r="I95" s="409"/>
      <c r="J95" s="412">
        <v>34062.120000000003</v>
      </c>
    </row>
    <row r="96" spans="2:10" x14ac:dyDescent="0.3">
      <c r="B96" s="196"/>
      <c r="C96" s="535"/>
      <c r="D96" s="535" t="s">
        <v>864</v>
      </c>
      <c r="E96" s="196" t="s">
        <v>865</v>
      </c>
      <c r="F96" s="409">
        <v>72930</v>
      </c>
      <c r="G96" s="409"/>
      <c r="H96" s="410"/>
      <c r="I96" s="409">
        <v>41948</v>
      </c>
      <c r="J96" s="412"/>
    </row>
    <row r="97" spans="2:10" x14ac:dyDescent="0.3">
      <c r="B97" s="196">
        <v>11</v>
      </c>
      <c r="C97" s="535"/>
      <c r="D97" s="535"/>
      <c r="E97" s="196" t="s">
        <v>866</v>
      </c>
      <c r="F97" s="409"/>
      <c r="G97" s="409"/>
      <c r="H97" s="410"/>
      <c r="I97" s="409"/>
      <c r="J97" s="412">
        <v>104036.308</v>
      </c>
    </row>
    <row r="98" spans="2:10" x14ac:dyDescent="0.3">
      <c r="B98" s="196"/>
      <c r="C98" s="535"/>
      <c r="D98" s="535"/>
      <c r="E98" s="196" t="s">
        <v>867</v>
      </c>
      <c r="F98" s="409"/>
      <c r="G98" s="409"/>
      <c r="H98" s="410"/>
      <c r="I98" s="409"/>
      <c r="J98" s="412">
        <v>89140.28</v>
      </c>
    </row>
    <row r="99" spans="2:10" x14ac:dyDescent="0.3">
      <c r="B99" s="196"/>
      <c r="C99" s="535"/>
      <c r="D99" s="535"/>
      <c r="E99" s="196" t="s">
        <v>868</v>
      </c>
      <c r="F99" s="409"/>
      <c r="G99" s="409"/>
      <c r="H99" s="410"/>
      <c r="I99" s="409"/>
      <c r="J99" s="412">
        <v>49961.919999999998</v>
      </c>
    </row>
    <row r="100" spans="2:10" x14ac:dyDescent="0.3">
      <c r="B100" s="196">
        <v>12</v>
      </c>
      <c r="C100" s="535"/>
      <c r="D100" s="535" t="s">
        <v>869</v>
      </c>
      <c r="E100" s="196" t="s">
        <v>834</v>
      </c>
      <c r="F100" s="409">
        <v>523074</v>
      </c>
      <c r="G100" s="409">
        <v>521433</v>
      </c>
      <c r="H100" s="410">
        <v>516908</v>
      </c>
      <c r="I100" s="409">
        <v>517903</v>
      </c>
      <c r="J100" s="412">
        <v>450039.18</v>
      </c>
    </row>
    <row r="101" spans="2:10" x14ac:dyDescent="0.3">
      <c r="B101" s="196"/>
      <c r="C101" s="535"/>
      <c r="D101" s="535"/>
      <c r="E101" s="196" t="s">
        <v>835</v>
      </c>
      <c r="F101" s="409">
        <v>517570</v>
      </c>
      <c r="G101" s="409">
        <v>522356</v>
      </c>
      <c r="H101" s="410">
        <v>520841</v>
      </c>
      <c r="I101" s="409">
        <v>515589</v>
      </c>
      <c r="J101" s="412">
        <v>503760.50400000002</v>
      </c>
    </row>
    <row r="102" spans="2:10" x14ac:dyDescent="0.3">
      <c r="B102" s="196"/>
      <c r="C102" s="535"/>
      <c r="D102" s="535"/>
      <c r="E102" s="196" t="s">
        <v>837</v>
      </c>
      <c r="F102" s="409">
        <v>384033</v>
      </c>
      <c r="G102" s="409">
        <v>357554</v>
      </c>
      <c r="H102" s="410">
        <v>219549</v>
      </c>
      <c r="I102" s="409">
        <v>232368</v>
      </c>
      <c r="J102" s="412">
        <v>328006.10399999999</v>
      </c>
    </row>
    <row r="103" spans="2:10" x14ac:dyDescent="0.3">
      <c r="B103" s="196"/>
      <c r="C103" s="535"/>
      <c r="D103" s="535"/>
      <c r="E103" s="196" t="s">
        <v>870</v>
      </c>
      <c r="F103" s="409">
        <v>377838</v>
      </c>
      <c r="G103" s="409">
        <v>272560</v>
      </c>
      <c r="H103" s="410">
        <v>328901</v>
      </c>
      <c r="I103" s="409">
        <v>331366</v>
      </c>
      <c r="J103" s="412">
        <v>282976.60399999999</v>
      </c>
    </row>
    <row r="104" spans="2:10" x14ac:dyDescent="0.3">
      <c r="B104" s="196"/>
      <c r="C104" s="535"/>
      <c r="D104" s="535"/>
      <c r="E104" s="196" t="s">
        <v>838</v>
      </c>
      <c r="F104" s="409"/>
      <c r="G104" s="409"/>
      <c r="H104" s="410">
        <v>105126</v>
      </c>
      <c r="I104" s="409">
        <v>117454</v>
      </c>
      <c r="J104" s="412">
        <v>192470.60800000001</v>
      </c>
    </row>
    <row r="105" spans="2:10" x14ac:dyDescent="0.3">
      <c r="B105" s="196"/>
      <c r="C105" s="535"/>
      <c r="D105" s="535"/>
      <c r="E105" s="196" t="s">
        <v>871</v>
      </c>
      <c r="F105" s="409"/>
      <c r="G105" s="409"/>
      <c r="H105" s="410">
        <v>87794</v>
      </c>
      <c r="I105" s="409">
        <v>62229</v>
      </c>
      <c r="J105" s="412">
        <v>85816.127999999997</v>
      </c>
    </row>
    <row r="106" spans="2:10" x14ac:dyDescent="0.3">
      <c r="B106" s="196"/>
      <c r="C106" s="535"/>
      <c r="D106" s="535"/>
      <c r="E106" s="196" t="s">
        <v>872</v>
      </c>
      <c r="F106" s="409"/>
      <c r="G106" s="409"/>
      <c r="H106" s="410">
        <v>33844</v>
      </c>
      <c r="I106" s="409">
        <v>224</v>
      </c>
      <c r="J106" s="412">
        <v>22912.024000000001</v>
      </c>
    </row>
    <row r="107" spans="2:10" x14ac:dyDescent="0.3">
      <c r="B107" s="196">
        <v>13</v>
      </c>
      <c r="C107" s="535"/>
      <c r="D107" s="535" t="s">
        <v>873</v>
      </c>
      <c r="E107" s="196" t="s">
        <v>834</v>
      </c>
      <c r="F107" s="409">
        <v>493072</v>
      </c>
      <c r="G107" s="409">
        <v>536107</v>
      </c>
      <c r="H107" s="410">
        <v>471358</v>
      </c>
      <c r="I107" s="409">
        <v>250789</v>
      </c>
      <c r="J107" s="412">
        <v>301871.37199999997</v>
      </c>
    </row>
    <row r="108" spans="2:10" x14ac:dyDescent="0.3">
      <c r="B108" s="196"/>
      <c r="C108" s="535"/>
      <c r="D108" s="535"/>
      <c r="E108" s="196" t="s">
        <v>835</v>
      </c>
      <c r="F108" s="409">
        <v>480312</v>
      </c>
      <c r="G108" s="409">
        <v>408712</v>
      </c>
      <c r="H108" s="410">
        <v>411134</v>
      </c>
      <c r="I108" s="409">
        <v>412353</v>
      </c>
      <c r="J108" s="412">
        <v>591928.77599999995</v>
      </c>
    </row>
    <row r="109" spans="2:10" x14ac:dyDescent="0.3">
      <c r="B109" s="196">
        <v>14</v>
      </c>
      <c r="C109" s="535" t="s">
        <v>874</v>
      </c>
      <c r="D109" s="535" t="s">
        <v>875</v>
      </c>
      <c r="E109" s="196" t="s">
        <v>834</v>
      </c>
      <c r="F109" s="409">
        <v>183230</v>
      </c>
      <c r="G109" s="409">
        <v>61214</v>
      </c>
      <c r="H109" s="410">
        <v>207359</v>
      </c>
      <c r="I109" s="409">
        <v>150425</v>
      </c>
      <c r="J109" s="412">
        <v>42364</v>
      </c>
    </row>
    <row r="110" spans="2:10" x14ac:dyDescent="0.3">
      <c r="B110" s="196"/>
      <c r="C110" s="535"/>
      <c r="D110" s="535"/>
      <c r="E110" s="196" t="s">
        <v>835</v>
      </c>
      <c r="F110" s="409">
        <v>48670</v>
      </c>
      <c r="G110" s="409">
        <v>63841</v>
      </c>
      <c r="H110" s="410">
        <v>45263</v>
      </c>
      <c r="I110" s="409">
        <v>40302</v>
      </c>
      <c r="J110" s="412">
        <v>38239.839999999997</v>
      </c>
    </row>
    <row r="111" spans="2:10" x14ac:dyDescent="0.3">
      <c r="B111" s="196"/>
      <c r="C111" s="535"/>
      <c r="D111" s="535"/>
      <c r="E111" s="196" t="s">
        <v>836</v>
      </c>
      <c r="F111" s="409">
        <v>157637</v>
      </c>
      <c r="G111" s="409">
        <v>139830</v>
      </c>
      <c r="H111" s="410">
        <v>163279</v>
      </c>
      <c r="I111" s="409">
        <v>155886</v>
      </c>
      <c r="J111" s="409">
        <v>178055</v>
      </c>
    </row>
    <row r="112" spans="2:10" x14ac:dyDescent="0.3">
      <c r="B112" s="196"/>
      <c r="C112" s="535"/>
      <c r="D112" s="535"/>
      <c r="E112" s="196" t="s">
        <v>837</v>
      </c>
      <c r="F112" s="409">
        <v>309214</v>
      </c>
      <c r="G112" s="409">
        <v>96981</v>
      </c>
      <c r="H112" s="410"/>
      <c r="I112" s="409">
        <v>160996</v>
      </c>
      <c r="J112" s="409">
        <v>171471</v>
      </c>
    </row>
    <row r="113" spans="2:10" x14ac:dyDescent="0.3">
      <c r="B113" s="196"/>
      <c r="C113" s="535"/>
      <c r="D113" s="535"/>
      <c r="E113" s="196" t="s">
        <v>876</v>
      </c>
      <c r="F113" s="409"/>
      <c r="G113" s="409">
        <v>454423</v>
      </c>
      <c r="H113" s="410">
        <v>738844</v>
      </c>
      <c r="I113" s="409">
        <v>663642</v>
      </c>
      <c r="J113" s="409">
        <v>482762</v>
      </c>
    </row>
    <row r="114" spans="2:10" x14ac:dyDescent="0.3">
      <c r="B114" s="196">
        <v>15</v>
      </c>
      <c r="C114" s="535"/>
      <c r="D114" s="535" t="s">
        <v>877</v>
      </c>
      <c r="E114" s="196" t="s">
        <v>851</v>
      </c>
      <c r="F114" s="409">
        <v>72266</v>
      </c>
      <c r="G114" s="409">
        <v>59454</v>
      </c>
      <c r="H114" s="410">
        <v>59130</v>
      </c>
      <c r="I114" s="409">
        <v>59130</v>
      </c>
      <c r="J114" s="412">
        <v>72997.2</v>
      </c>
    </row>
    <row r="115" spans="2:10" x14ac:dyDescent="0.3">
      <c r="B115" s="196">
        <v>16</v>
      </c>
      <c r="C115" s="535" t="s">
        <v>853</v>
      </c>
      <c r="D115" s="535" t="s">
        <v>878</v>
      </c>
      <c r="E115" s="196" t="s">
        <v>834</v>
      </c>
      <c r="F115" s="409">
        <v>209601</v>
      </c>
      <c r="G115" s="409">
        <v>197535</v>
      </c>
      <c r="H115" s="410">
        <v>240173</v>
      </c>
      <c r="I115" s="409">
        <v>205310</v>
      </c>
      <c r="J115" s="412">
        <v>200814.1176</v>
      </c>
    </row>
    <row r="116" spans="2:10" x14ac:dyDescent="0.3">
      <c r="B116" s="196"/>
      <c r="C116" s="535"/>
      <c r="D116" s="535"/>
      <c r="E116" s="196" t="s">
        <v>835</v>
      </c>
      <c r="F116" s="409">
        <v>293733</v>
      </c>
      <c r="G116" s="409">
        <v>295638</v>
      </c>
      <c r="H116" s="410">
        <v>260088</v>
      </c>
      <c r="I116" s="409">
        <v>278145</v>
      </c>
      <c r="J116" s="412">
        <v>326323.65039999998</v>
      </c>
    </row>
    <row r="117" spans="2:10" x14ac:dyDescent="0.3">
      <c r="B117" s="196">
        <v>17</v>
      </c>
      <c r="C117" s="535"/>
      <c r="D117" s="535" t="s">
        <v>879</v>
      </c>
      <c r="E117" s="196" t="s">
        <v>835</v>
      </c>
      <c r="F117" s="409">
        <v>117079</v>
      </c>
      <c r="G117" s="409">
        <v>135060</v>
      </c>
      <c r="H117" s="410">
        <v>44876</v>
      </c>
      <c r="I117" s="409"/>
      <c r="J117" s="412"/>
    </row>
    <row r="118" spans="2:10" x14ac:dyDescent="0.3">
      <c r="B118" s="196"/>
      <c r="C118" s="535"/>
      <c r="D118" s="535"/>
      <c r="E118" s="196" t="s">
        <v>836</v>
      </c>
      <c r="F118" s="409"/>
      <c r="G118" s="409"/>
      <c r="H118" s="410">
        <v>125118</v>
      </c>
      <c r="I118" s="409">
        <v>153363</v>
      </c>
      <c r="J118" s="412">
        <v>145509.72839999999</v>
      </c>
    </row>
    <row r="119" spans="2:10" x14ac:dyDescent="0.3">
      <c r="B119" s="196">
        <v>18</v>
      </c>
      <c r="C119" s="535"/>
      <c r="D119" s="535" t="s">
        <v>880</v>
      </c>
      <c r="E119" s="196" t="s">
        <v>834</v>
      </c>
      <c r="F119" s="409">
        <v>187552</v>
      </c>
      <c r="G119" s="409">
        <v>179405</v>
      </c>
      <c r="H119" s="410">
        <v>205533</v>
      </c>
      <c r="I119" s="409">
        <v>305872</v>
      </c>
      <c r="J119" s="412">
        <v>208870.64</v>
      </c>
    </row>
    <row r="120" spans="2:10" ht="26.4" x14ac:dyDescent="0.3">
      <c r="B120" s="196">
        <v>19</v>
      </c>
      <c r="C120" s="535" t="s">
        <v>881</v>
      </c>
      <c r="D120" s="535" t="s">
        <v>882</v>
      </c>
      <c r="E120" s="196" t="s">
        <v>834</v>
      </c>
      <c r="F120" s="409">
        <v>22592</v>
      </c>
      <c r="G120" s="409">
        <v>182624</v>
      </c>
      <c r="H120" s="410"/>
      <c r="I120" s="409"/>
      <c r="J120" s="412"/>
    </row>
    <row r="121" spans="2:10" x14ac:dyDescent="0.3">
      <c r="B121" s="196"/>
      <c r="C121" s="535"/>
      <c r="D121" s="535"/>
      <c r="E121" s="196" t="s">
        <v>835</v>
      </c>
      <c r="F121" s="409">
        <v>69484</v>
      </c>
      <c r="G121" s="409"/>
      <c r="H121" s="410">
        <v>91820</v>
      </c>
      <c r="I121" s="409">
        <v>188357</v>
      </c>
      <c r="J121" s="412">
        <v>181282.43799999999</v>
      </c>
    </row>
    <row r="122" spans="2:10" x14ac:dyDescent="0.3">
      <c r="B122" s="196"/>
      <c r="C122" s="535"/>
      <c r="D122" s="535"/>
      <c r="E122" s="196" t="s">
        <v>836</v>
      </c>
      <c r="F122" s="409">
        <v>198313</v>
      </c>
      <c r="G122" s="409">
        <v>145166</v>
      </c>
      <c r="H122" s="410">
        <v>164317</v>
      </c>
      <c r="I122" s="409">
        <v>180543</v>
      </c>
      <c r="J122" s="412">
        <v>163348.44020000001</v>
      </c>
    </row>
    <row r="123" spans="2:10" x14ac:dyDescent="0.3">
      <c r="B123" s="196"/>
      <c r="C123" s="535"/>
      <c r="D123" s="535"/>
      <c r="E123" s="196" t="s">
        <v>837</v>
      </c>
      <c r="F123" s="409">
        <v>71496</v>
      </c>
      <c r="G123" s="409"/>
      <c r="H123" s="410">
        <v>57679</v>
      </c>
      <c r="I123" s="409">
        <v>148017</v>
      </c>
      <c r="J123" s="409">
        <v>0</v>
      </c>
    </row>
    <row r="124" spans="2:10" x14ac:dyDescent="0.3">
      <c r="B124" s="196"/>
      <c r="C124" s="535"/>
      <c r="D124" s="535"/>
      <c r="E124" s="196" t="s">
        <v>870</v>
      </c>
      <c r="F124" s="409">
        <v>323030</v>
      </c>
      <c r="G124" s="409">
        <v>245466</v>
      </c>
      <c r="H124" s="410">
        <v>116428</v>
      </c>
      <c r="I124" s="409">
        <v>18147</v>
      </c>
      <c r="J124" s="409">
        <v>0</v>
      </c>
    </row>
    <row r="125" spans="2:10" x14ac:dyDescent="0.3">
      <c r="B125" s="196"/>
      <c r="C125" s="535"/>
      <c r="D125" s="535"/>
      <c r="E125" s="196" t="s">
        <v>883</v>
      </c>
      <c r="F125" s="409"/>
      <c r="G125" s="409"/>
      <c r="H125" s="410">
        <v>64260</v>
      </c>
      <c r="I125" s="409">
        <v>147730</v>
      </c>
      <c r="J125" s="409">
        <v>198285</v>
      </c>
    </row>
    <row r="126" spans="2:10" x14ac:dyDescent="0.3">
      <c r="B126" s="196"/>
      <c r="C126" s="535"/>
      <c r="D126" s="535"/>
      <c r="E126" s="196" t="s">
        <v>884</v>
      </c>
      <c r="F126" s="409"/>
      <c r="G126" s="409"/>
      <c r="H126" s="410"/>
      <c r="I126" s="409"/>
      <c r="J126" s="412"/>
    </row>
    <row r="127" spans="2:10" x14ac:dyDescent="0.3">
      <c r="B127" s="196">
        <v>20</v>
      </c>
      <c r="C127" s="535" t="s">
        <v>853</v>
      </c>
      <c r="D127" s="535" t="s">
        <v>885</v>
      </c>
      <c r="E127" s="196" t="s">
        <v>886</v>
      </c>
      <c r="F127" s="409">
        <v>127492</v>
      </c>
      <c r="G127" s="409">
        <v>176217</v>
      </c>
      <c r="H127" s="410">
        <v>183590</v>
      </c>
      <c r="I127" s="409">
        <v>174978</v>
      </c>
      <c r="J127" s="412">
        <v>164241.84</v>
      </c>
    </row>
    <row r="128" spans="2:10" x14ac:dyDescent="0.3">
      <c r="B128" s="196"/>
      <c r="C128" s="535"/>
      <c r="D128" s="535"/>
      <c r="E128" s="196" t="s">
        <v>836</v>
      </c>
      <c r="F128" s="409">
        <v>208726</v>
      </c>
      <c r="G128" s="409">
        <v>288063</v>
      </c>
      <c r="H128" s="410">
        <v>216346.27</v>
      </c>
      <c r="I128" s="409">
        <v>226287</v>
      </c>
      <c r="J128" s="412">
        <v>237402.32769999999</v>
      </c>
    </row>
    <row r="129" spans="2:10" x14ac:dyDescent="0.3">
      <c r="B129" s="196"/>
      <c r="C129" s="535"/>
      <c r="D129" s="535"/>
      <c r="E129" s="196" t="s">
        <v>837</v>
      </c>
      <c r="F129" s="409"/>
      <c r="G129" s="409"/>
      <c r="H129" s="410">
        <v>1581</v>
      </c>
      <c r="I129" s="409"/>
      <c r="J129" s="412"/>
    </row>
    <row r="130" spans="2:10" x14ac:dyDescent="0.3">
      <c r="B130" s="196"/>
      <c r="C130" s="535"/>
      <c r="D130" s="535"/>
      <c r="E130" s="196" t="s">
        <v>870</v>
      </c>
      <c r="F130" s="409">
        <v>20999</v>
      </c>
      <c r="G130" s="409">
        <v>9126</v>
      </c>
      <c r="H130" s="410">
        <v>9210</v>
      </c>
      <c r="I130" s="409">
        <v>35218</v>
      </c>
      <c r="J130" s="412">
        <v>79700.69472</v>
      </c>
    </row>
    <row r="131" spans="2:10" x14ac:dyDescent="0.3">
      <c r="B131" s="196"/>
      <c r="C131" s="535"/>
      <c r="D131" s="535"/>
      <c r="E131" s="196" t="s">
        <v>838</v>
      </c>
      <c r="F131" s="409">
        <v>310585</v>
      </c>
      <c r="G131" s="409">
        <v>328165</v>
      </c>
      <c r="H131" s="410">
        <v>205740</v>
      </c>
      <c r="I131" s="409">
        <v>371200</v>
      </c>
      <c r="J131" s="412">
        <v>366407.43040000001</v>
      </c>
    </row>
    <row r="132" spans="2:10" x14ac:dyDescent="0.3">
      <c r="B132" s="196">
        <v>21</v>
      </c>
      <c r="C132" s="535" t="s">
        <v>887</v>
      </c>
      <c r="D132" s="535" t="s">
        <v>888</v>
      </c>
      <c r="E132" s="196" t="s">
        <v>834</v>
      </c>
      <c r="F132" s="409">
        <v>379470</v>
      </c>
      <c r="G132" s="409">
        <v>243748</v>
      </c>
      <c r="H132" s="410">
        <v>282611</v>
      </c>
      <c r="I132" s="409">
        <v>275877</v>
      </c>
      <c r="J132" s="412">
        <v>297034.56</v>
      </c>
    </row>
    <row r="133" spans="2:10" x14ac:dyDescent="0.3">
      <c r="B133" s="196"/>
      <c r="C133" s="535"/>
      <c r="D133" s="535"/>
      <c r="E133" s="196" t="s">
        <v>836</v>
      </c>
      <c r="F133" s="409">
        <v>522546</v>
      </c>
      <c r="G133" s="409">
        <v>541664</v>
      </c>
      <c r="H133" s="410">
        <v>470276</v>
      </c>
      <c r="I133" s="409">
        <v>462033</v>
      </c>
      <c r="J133" s="412">
        <v>416500.92</v>
      </c>
    </row>
    <row r="134" spans="2:10" x14ac:dyDescent="0.3">
      <c r="B134" s="196"/>
      <c r="C134" s="535"/>
      <c r="D134" s="535"/>
      <c r="E134" s="196" t="s">
        <v>837</v>
      </c>
      <c r="F134" s="409">
        <v>812650</v>
      </c>
      <c r="G134" s="409">
        <v>787831</v>
      </c>
      <c r="H134" s="410">
        <v>760540</v>
      </c>
      <c r="I134" s="409">
        <v>767685</v>
      </c>
      <c r="J134" s="412">
        <v>698056.2</v>
      </c>
    </row>
    <row r="135" spans="2:10" x14ac:dyDescent="0.3">
      <c r="B135" s="196"/>
      <c r="C135" s="535"/>
      <c r="D135" s="535"/>
      <c r="E135" s="196" t="s">
        <v>870</v>
      </c>
      <c r="F135" s="409">
        <v>217404</v>
      </c>
      <c r="G135" s="409">
        <v>202475</v>
      </c>
      <c r="H135" s="410">
        <v>165796</v>
      </c>
      <c r="I135" s="409">
        <v>155911</v>
      </c>
      <c r="J135" s="412">
        <v>171709.4</v>
      </c>
    </row>
    <row r="136" spans="2:10" x14ac:dyDescent="0.3">
      <c r="B136" s="196"/>
      <c r="C136" s="535"/>
      <c r="D136" s="535"/>
      <c r="E136" s="196" t="s">
        <v>838</v>
      </c>
      <c r="F136" s="409"/>
      <c r="G136" s="409"/>
      <c r="H136" s="410"/>
      <c r="I136" s="409"/>
      <c r="J136" s="412"/>
    </row>
    <row r="137" spans="2:10" x14ac:dyDescent="0.3">
      <c r="B137" s="196"/>
      <c r="C137" s="535"/>
      <c r="D137" s="535"/>
      <c r="E137" s="196" t="s">
        <v>889</v>
      </c>
      <c r="F137" s="409">
        <v>500776</v>
      </c>
      <c r="G137" s="409">
        <v>500921</v>
      </c>
      <c r="H137" s="410">
        <v>511209</v>
      </c>
      <c r="I137" s="409">
        <v>439688</v>
      </c>
      <c r="J137" s="412">
        <v>338210.6</v>
      </c>
    </row>
    <row r="138" spans="2:10" x14ac:dyDescent="0.3">
      <c r="B138" s="196"/>
      <c r="C138" s="535"/>
      <c r="D138" s="535"/>
      <c r="E138" s="196" t="s">
        <v>890</v>
      </c>
      <c r="F138" s="409"/>
      <c r="G138" s="409"/>
      <c r="H138" s="410"/>
      <c r="I138" s="409"/>
      <c r="J138" s="412">
        <v>95505.88</v>
      </c>
    </row>
    <row r="139" spans="2:10" x14ac:dyDescent="0.3">
      <c r="B139" s="196"/>
      <c r="C139" s="535"/>
      <c r="D139" s="535" t="s">
        <v>891</v>
      </c>
      <c r="E139" s="196" t="s">
        <v>892</v>
      </c>
      <c r="F139" s="409">
        <v>17173</v>
      </c>
      <c r="G139" s="409">
        <v>18231</v>
      </c>
      <c r="H139" s="410"/>
      <c r="I139" s="409"/>
      <c r="J139" s="412"/>
    </row>
    <row r="140" spans="2:10" x14ac:dyDescent="0.3">
      <c r="B140" s="196"/>
      <c r="C140" s="535"/>
      <c r="D140" s="535" t="s">
        <v>891</v>
      </c>
      <c r="E140" s="196" t="s">
        <v>893</v>
      </c>
      <c r="F140" s="409">
        <v>121177</v>
      </c>
      <c r="G140" s="409">
        <v>158867</v>
      </c>
      <c r="H140" s="410">
        <v>148002</v>
      </c>
      <c r="I140" s="409">
        <v>164632</v>
      </c>
      <c r="J140" s="412">
        <v>82727.8</v>
      </c>
    </row>
    <row r="141" spans="2:10" x14ac:dyDescent="0.3">
      <c r="B141" s="196"/>
      <c r="C141" s="535"/>
      <c r="D141" s="535" t="s">
        <v>891</v>
      </c>
      <c r="E141" s="196" t="s">
        <v>894</v>
      </c>
      <c r="F141" s="409">
        <v>110418</v>
      </c>
      <c r="G141" s="409">
        <v>175617</v>
      </c>
      <c r="H141" s="410">
        <v>178673</v>
      </c>
      <c r="I141" s="409">
        <v>140200</v>
      </c>
      <c r="J141" s="412">
        <v>150609.79999999999</v>
      </c>
    </row>
    <row r="142" spans="2:10" x14ac:dyDescent="0.3">
      <c r="B142" s="196"/>
      <c r="C142" s="535"/>
      <c r="D142" s="535" t="s">
        <v>891</v>
      </c>
      <c r="E142" s="196" t="s">
        <v>895</v>
      </c>
      <c r="F142" s="409">
        <v>15553</v>
      </c>
      <c r="G142" s="409"/>
      <c r="H142" s="410"/>
      <c r="I142" s="409"/>
      <c r="J142" s="412">
        <v>70891.399999999994</v>
      </c>
    </row>
    <row r="143" spans="2:10" x14ac:dyDescent="0.3">
      <c r="B143" s="196"/>
      <c r="C143" s="535"/>
      <c r="D143" s="535" t="s">
        <v>891</v>
      </c>
      <c r="E143" s="196" t="s">
        <v>896</v>
      </c>
      <c r="F143" s="409"/>
      <c r="G143" s="409"/>
      <c r="H143" s="410"/>
      <c r="I143" s="409"/>
      <c r="J143" s="412">
        <v>6696</v>
      </c>
    </row>
    <row r="144" spans="2:10" x14ac:dyDescent="0.3">
      <c r="B144" s="196"/>
      <c r="C144" s="535"/>
      <c r="D144" s="535"/>
      <c r="E144" s="196" t="s">
        <v>897</v>
      </c>
      <c r="F144" s="409"/>
      <c r="G144" s="409"/>
      <c r="H144" s="410"/>
      <c r="I144" s="409"/>
      <c r="J144" s="412">
        <v>28615.68</v>
      </c>
    </row>
    <row r="145" spans="2:10" x14ac:dyDescent="0.3">
      <c r="B145" s="196">
        <v>22</v>
      </c>
      <c r="C145" s="535"/>
      <c r="D145" s="535" t="s">
        <v>898</v>
      </c>
      <c r="E145" s="196" t="s">
        <v>834</v>
      </c>
      <c r="F145" s="409">
        <v>44335</v>
      </c>
      <c r="G145" s="409">
        <v>41554</v>
      </c>
      <c r="H145" s="410">
        <v>37323</v>
      </c>
      <c r="I145" s="409">
        <v>43019</v>
      </c>
      <c r="J145" s="412">
        <v>53586.8</v>
      </c>
    </row>
    <row r="146" spans="2:10" x14ac:dyDescent="0.3">
      <c r="B146" s="196">
        <v>23</v>
      </c>
      <c r="C146" s="535" t="s">
        <v>899</v>
      </c>
      <c r="D146" s="535" t="s">
        <v>900</v>
      </c>
      <c r="E146" s="196" t="s">
        <v>901</v>
      </c>
      <c r="F146" s="409">
        <v>267136</v>
      </c>
      <c r="G146" s="409">
        <v>292845</v>
      </c>
      <c r="H146" s="410">
        <v>274110</v>
      </c>
      <c r="I146" s="409">
        <v>248607</v>
      </c>
      <c r="J146" s="412">
        <v>268054.59999999998</v>
      </c>
    </row>
    <row r="147" spans="2:10" x14ac:dyDescent="0.3">
      <c r="B147" s="196">
        <v>24</v>
      </c>
      <c r="C147" s="535"/>
      <c r="D147" s="535" t="s">
        <v>902</v>
      </c>
      <c r="E147" s="196" t="s">
        <v>834</v>
      </c>
      <c r="F147" s="409">
        <v>44768</v>
      </c>
      <c r="G147" s="409">
        <v>43400</v>
      </c>
      <c r="H147" s="410">
        <v>43027</v>
      </c>
      <c r="I147" s="409">
        <v>37173</v>
      </c>
      <c r="J147" s="412">
        <v>34855.4</v>
      </c>
    </row>
    <row r="148" spans="2:10" x14ac:dyDescent="0.3">
      <c r="B148" s="196">
        <v>25</v>
      </c>
      <c r="C148" s="535" t="s">
        <v>903</v>
      </c>
      <c r="D148" s="535" t="s">
        <v>904</v>
      </c>
      <c r="E148" s="196" t="s">
        <v>834</v>
      </c>
      <c r="F148" s="409">
        <v>823608</v>
      </c>
      <c r="G148" s="409">
        <v>889920</v>
      </c>
      <c r="H148" s="410">
        <v>858533</v>
      </c>
      <c r="I148" s="409">
        <v>820008</v>
      </c>
      <c r="J148" s="412">
        <v>812390.40000000002</v>
      </c>
    </row>
    <row r="149" spans="2:10" x14ac:dyDescent="0.3">
      <c r="B149" s="196"/>
      <c r="C149" s="535"/>
      <c r="D149" s="535"/>
      <c r="E149" s="196" t="s">
        <v>835</v>
      </c>
      <c r="F149" s="409">
        <v>437862</v>
      </c>
      <c r="G149" s="409">
        <v>430542</v>
      </c>
      <c r="H149" s="410">
        <v>346916</v>
      </c>
      <c r="I149" s="409">
        <v>423094</v>
      </c>
      <c r="J149" s="412">
        <v>441208.8</v>
      </c>
    </row>
    <row r="150" spans="2:10" x14ac:dyDescent="0.3">
      <c r="B150" s="196"/>
      <c r="C150" s="535"/>
      <c r="D150" s="535"/>
      <c r="E150" s="196" t="s">
        <v>837</v>
      </c>
      <c r="F150" s="409">
        <v>237891</v>
      </c>
      <c r="G150" s="409">
        <v>162842</v>
      </c>
      <c r="H150" s="410">
        <v>196346</v>
      </c>
      <c r="I150" s="409">
        <v>249286</v>
      </c>
      <c r="J150" s="409">
        <v>237802</v>
      </c>
    </row>
    <row r="151" spans="2:10" x14ac:dyDescent="0.3">
      <c r="B151" s="196"/>
      <c r="C151" s="535"/>
      <c r="D151" s="535"/>
      <c r="E151" s="196" t="s">
        <v>870</v>
      </c>
      <c r="F151" s="409">
        <v>654630</v>
      </c>
      <c r="G151" s="409">
        <v>607311</v>
      </c>
      <c r="H151" s="410">
        <v>653529</v>
      </c>
      <c r="I151" s="409">
        <v>720144</v>
      </c>
      <c r="J151" s="412">
        <v>812829.6</v>
      </c>
    </row>
    <row r="152" spans="2:10" x14ac:dyDescent="0.3">
      <c r="B152" s="196">
        <v>26</v>
      </c>
      <c r="C152" s="535"/>
      <c r="D152" s="535" t="s">
        <v>905</v>
      </c>
      <c r="E152" s="196" t="s">
        <v>834</v>
      </c>
      <c r="F152" s="409">
        <v>94446</v>
      </c>
      <c r="G152" s="409">
        <v>112230</v>
      </c>
      <c r="H152" s="410">
        <v>89208</v>
      </c>
      <c r="I152" s="409">
        <v>97463</v>
      </c>
      <c r="J152" s="412">
        <v>113490.8</v>
      </c>
    </row>
    <row r="153" spans="2:10" x14ac:dyDescent="0.3">
      <c r="B153" s="196">
        <v>27</v>
      </c>
      <c r="C153" s="535"/>
      <c r="D153" s="535" t="s">
        <v>906</v>
      </c>
      <c r="E153" s="196" t="s">
        <v>834</v>
      </c>
      <c r="F153" s="409">
        <v>228394</v>
      </c>
      <c r="G153" s="409">
        <v>248502</v>
      </c>
      <c r="H153" s="410">
        <v>222724</v>
      </c>
      <c r="I153" s="409">
        <v>233186</v>
      </c>
      <c r="J153" s="409">
        <v>253148</v>
      </c>
    </row>
    <row r="154" spans="2:10" x14ac:dyDescent="0.3">
      <c r="B154" s="196">
        <v>28</v>
      </c>
      <c r="C154" s="535"/>
      <c r="D154" s="535" t="s">
        <v>907</v>
      </c>
      <c r="E154" s="196" t="s">
        <v>834</v>
      </c>
      <c r="F154" s="409">
        <v>204878</v>
      </c>
      <c r="G154" s="409">
        <v>180878</v>
      </c>
      <c r="H154" s="410">
        <v>123856</v>
      </c>
      <c r="I154" s="409">
        <v>120769</v>
      </c>
      <c r="J154" s="409">
        <v>140429</v>
      </c>
    </row>
    <row r="155" spans="2:10" x14ac:dyDescent="0.3">
      <c r="B155" s="196"/>
      <c r="C155" s="535"/>
      <c r="D155" s="535"/>
      <c r="E155" s="196" t="s">
        <v>835</v>
      </c>
      <c r="F155" s="409">
        <v>41579</v>
      </c>
      <c r="G155" s="409">
        <v>158589</v>
      </c>
      <c r="H155" s="410">
        <v>59381</v>
      </c>
      <c r="I155" s="409">
        <v>59861</v>
      </c>
      <c r="J155" s="409">
        <v>64216</v>
      </c>
    </row>
    <row r="156" spans="2:10" x14ac:dyDescent="0.3">
      <c r="B156" s="196"/>
      <c r="C156" s="535"/>
      <c r="D156" s="535"/>
      <c r="E156" s="196" t="s">
        <v>836</v>
      </c>
      <c r="F156" s="409">
        <v>198288</v>
      </c>
      <c r="G156" s="409">
        <v>192960</v>
      </c>
      <c r="H156" s="410">
        <v>200502</v>
      </c>
      <c r="I156" s="409">
        <v>208304</v>
      </c>
      <c r="J156" s="409">
        <v>206146</v>
      </c>
    </row>
    <row r="157" spans="2:10" x14ac:dyDescent="0.3">
      <c r="B157" s="196">
        <v>29</v>
      </c>
      <c r="C157" s="535"/>
      <c r="D157" s="535" t="s">
        <v>908</v>
      </c>
      <c r="E157" s="196" t="s">
        <v>836</v>
      </c>
      <c r="F157" s="409">
        <v>206142</v>
      </c>
      <c r="G157" s="409">
        <v>253918</v>
      </c>
      <c r="H157" s="410">
        <v>248279</v>
      </c>
      <c r="I157" s="409">
        <v>248218</v>
      </c>
      <c r="J157" s="409">
        <v>225718</v>
      </c>
    </row>
    <row r="158" spans="2:10" x14ac:dyDescent="0.3">
      <c r="B158" s="196">
        <v>30</v>
      </c>
      <c r="C158" s="535"/>
      <c r="D158" s="535" t="s">
        <v>909</v>
      </c>
      <c r="E158" s="196" t="s">
        <v>835</v>
      </c>
      <c r="F158" s="409">
        <v>166907</v>
      </c>
      <c r="G158" s="409">
        <v>165442</v>
      </c>
      <c r="H158" s="410">
        <v>183319</v>
      </c>
      <c r="I158" s="409">
        <v>227116</v>
      </c>
      <c r="J158" s="409">
        <v>209012</v>
      </c>
    </row>
    <row r="159" spans="2:10" x14ac:dyDescent="0.3">
      <c r="B159" s="196"/>
      <c r="C159" s="535"/>
      <c r="D159" s="535"/>
      <c r="E159" s="196" t="s">
        <v>836</v>
      </c>
      <c r="F159" s="409">
        <v>32951</v>
      </c>
      <c r="G159" s="409"/>
      <c r="H159" s="410">
        <v>16041</v>
      </c>
      <c r="I159" s="409">
        <v>65258</v>
      </c>
      <c r="J159" s="409">
        <v>32810</v>
      </c>
    </row>
    <row r="160" spans="2:10" x14ac:dyDescent="0.3">
      <c r="B160" s="196">
        <v>31</v>
      </c>
      <c r="C160" s="535"/>
      <c r="D160" s="535" t="s">
        <v>910</v>
      </c>
      <c r="E160" s="196" t="s">
        <v>834</v>
      </c>
      <c r="F160" s="409">
        <v>132330</v>
      </c>
      <c r="G160" s="409">
        <v>132452</v>
      </c>
      <c r="H160" s="410">
        <v>107027</v>
      </c>
      <c r="I160" s="409">
        <v>91555</v>
      </c>
      <c r="J160" s="412">
        <v>121624.8</v>
      </c>
    </row>
    <row r="161" spans="2:10" x14ac:dyDescent="0.3">
      <c r="B161" s="196">
        <v>32</v>
      </c>
      <c r="C161" s="535"/>
      <c r="D161" s="535" t="s">
        <v>911</v>
      </c>
      <c r="E161" s="196" t="s">
        <v>834</v>
      </c>
      <c r="F161" s="409">
        <v>167655</v>
      </c>
      <c r="G161" s="409">
        <v>114572</v>
      </c>
      <c r="H161" s="410">
        <v>12830</v>
      </c>
      <c r="I161" s="409">
        <v>92372</v>
      </c>
      <c r="J161" s="409">
        <v>58161</v>
      </c>
    </row>
    <row r="162" spans="2:10" x14ac:dyDescent="0.3">
      <c r="B162" s="196"/>
      <c r="C162" s="535"/>
      <c r="D162" s="535"/>
      <c r="E162" s="196" t="s">
        <v>835</v>
      </c>
      <c r="F162" s="409"/>
      <c r="G162" s="409">
        <v>112566</v>
      </c>
      <c r="H162" s="410">
        <v>187127</v>
      </c>
      <c r="I162" s="409">
        <v>185507</v>
      </c>
      <c r="J162" s="409">
        <v>232005</v>
      </c>
    </row>
    <row r="163" spans="2:10" x14ac:dyDescent="0.3">
      <c r="B163" s="196">
        <v>33</v>
      </c>
      <c r="C163" s="535"/>
      <c r="D163" s="535" t="s">
        <v>912</v>
      </c>
      <c r="E163" s="196" t="s">
        <v>834</v>
      </c>
      <c r="F163" s="409">
        <v>58354</v>
      </c>
      <c r="G163" s="409">
        <v>72725</v>
      </c>
      <c r="H163" s="410">
        <v>60382</v>
      </c>
      <c r="I163" s="409">
        <v>73474</v>
      </c>
      <c r="J163" s="409">
        <v>87305</v>
      </c>
    </row>
    <row r="164" spans="2:10" x14ac:dyDescent="0.3">
      <c r="B164" s="196">
        <v>34</v>
      </c>
      <c r="C164" s="535"/>
      <c r="D164" s="535" t="s">
        <v>913</v>
      </c>
      <c r="E164" s="196" t="s">
        <v>914</v>
      </c>
      <c r="F164" s="409">
        <v>253480</v>
      </c>
      <c r="G164" s="409">
        <v>165986</v>
      </c>
      <c r="H164" s="410">
        <v>85551</v>
      </c>
      <c r="I164" s="409"/>
      <c r="J164" s="409"/>
    </row>
    <row r="165" spans="2:10" x14ac:dyDescent="0.3">
      <c r="B165" s="196"/>
      <c r="C165" s="535"/>
      <c r="D165" s="535"/>
      <c r="E165" s="196" t="s">
        <v>915</v>
      </c>
      <c r="F165" s="409">
        <v>66304</v>
      </c>
      <c r="G165" s="409">
        <v>92585</v>
      </c>
      <c r="H165" s="410">
        <v>94581</v>
      </c>
      <c r="I165" s="409">
        <v>89200</v>
      </c>
      <c r="J165" s="409">
        <v>41480</v>
      </c>
    </row>
    <row r="166" spans="2:10" x14ac:dyDescent="0.3">
      <c r="B166" s="196"/>
      <c r="C166" s="535"/>
      <c r="D166" s="535"/>
      <c r="E166" s="196" t="s">
        <v>916</v>
      </c>
      <c r="F166" s="409">
        <v>94255</v>
      </c>
      <c r="G166" s="409">
        <v>84132</v>
      </c>
      <c r="H166" s="410">
        <v>99725</v>
      </c>
      <c r="I166" s="409">
        <v>97862</v>
      </c>
      <c r="J166" s="409">
        <v>77084</v>
      </c>
    </row>
    <row r="167" spans="2:10" x14ac:dyDescent="0.3">
      <c r="B167" s="196"/>
      <c r="C167" s="535"/>
      <c r="D167" s="535"/>
      <c r="E167" s="196" t="s">
        <v>917</v>
      </c>
      <c r="F167" s="409">
        <v>90610</v>
      </c>
      <c r="G167" s="409">
        <v>55121</v>
      </c>
      <c r="H167" s="410">
        <v>95126</v>
      </c>
      <c r="I167" s="409">
        <v>50138</v>
      </c>
      <c r="J167" s="409">
        <v>2412</v>
      </c>
    </row>
    <row r="168" spans="2:10" x14ac:dyDescent="0.3">
      <c r="B168" s="196"/>
      <c r="C168" s="535"/>
      <c r="D168" s="535"/>
      <c r="E168" s="196" t="s">
        <v>918</v>
      </c>
      <c r="F168" s="409">
        <v>36960</v>
      </c>
      <c r="G168" s="409">
        <v>108852</v>
      </c>
      <c r="H168" s="410">
        <v>9173</v>
      </c>
      <c r="I168" s="409">
        <v>28133</v>
      </c>
      <c r="J168" s="409">
        <v>38160</v>
      </c>
    </row>
    <row r="169" spans="2:10" x14ac:dyDescent="0.3">
      <c r="B169" s="196"/>
      <c r="C169" s="535"/>
      <c r="D169" s="535"/>
      <c r="E169" s="196" t="s">
        <v>919</v>
      </c>
      <c r="F169" s="409">
        <v>125683</v>
      </c>
      <c r="G169" s="409">
        <v>120912</v>
      </c>
      <c r="H169" s="410"/>
      <c r="I169" s="409"/>
      <c r="J169" s="409">
        <v>6678</v>
      </c>
    </row>
    <row r="170" spans="2:10" x14ac:dyDescent="0.3">
      <c r="B170" s="196"/>
      <c r="C170" s="535"/>
      <c r="D170" s="535"/>
      <c r="E170" s="196" t="s">
        <v>920</v>
      </c>
      <c r="F170" s="409">
        <v>65077</v>
      </c>
      <c r="G170" s="409">
        <v>129892</v>
      </c>
      <c r="H170" s="410">
        <v>39570</v>
      </c>
      <c r="I170" s="409">
        <v>67074</v>
      </c>
      <c r="J170" s="409">
        <v>67204</v>
      </c>
    </row>
    <row r="171" spans="2:10" x14ac:dyDescent="0.3">
      <c r="B171" s="196"/>
      <c r="C171" s="535"/>
      <c r="D171" s="535"/>
      <c r="E171" s="196" t="s">
        <v>921</v>
      </c>
      <c r="F171" s="409"/>
      <c r="G171" s="409"/>
      <c r="H171" s="410">
        <v>128926</v>
      </c>
      <c r="I171" s="409">
        <v>83045</v>
      </c>
      <c r="J171" s="409">
        <v>53275</v>
      </c>
    </row>
    <row r="172" spans="2:10" x14ac:dyDescent="0.3">
      <c r="B172" s="196"/>
      <c r="C172" s="535"/>
      <c r="D172" s="535"/>
      <c r="E172" s="196" t="s">
        <v>922</v>
      </c>
      <c r="F172" s="409"/>
      <c r="G172" s="409"/>
      <c r="H172" s="410">
        <v>34784</v>
      </c>
      <c r="I172" s="409">
        <v>64845</v>
      </c>
      <c r="J172" s="409">
        <v>45789</v>
      </c>
    </row>
    <row r="173" spans="2:10" x14ac:dyDescent="0.3">
      <c r="B173" s="196"/>
      <c r="C173" s="535"/>
      <c r="D173" s="535"/>
      <c r="E173" s="196" t="s">
        <v>923</v>
      </c>
      <c r="F173" s="409"/>
      <c r="G173" s="409"/>
      <c r="H173" s="410">
        <v>42947</v>
      </c>
      <c r="I173" s="409">
        <v>60626</v>
      </c>
      <c r="J173" s="409">
        <v>26254</v>
      </c>
    </row>
    <row r="174" spans="2:10" x14ac:dyDescent="0.3">
      <c r="B174" s="196"/>
      <c r="C174" s="535"/>
      <c r="D174" s="535"/>
      <c r="E174" s="196" t="s">
        <v>924</v>
      </c>
      <c r="F174" s="409"/>
      <c r="G174" s="409"/>
      <c r="H174" s="410"/>
      <c r="I174" s="409">
        <v>20240</v>
      </c>
      <c r="J174" s="409">
        <v>81289</v>
      </c>
    </row>
    <row r="175" spans="2:10" x14ac:dyDescent="0.3">
      <c r="B175" s="196">
        <v>35</v>
      </c>
      <c r="C175" s="535"/>
      <c r="D175" s="535" t="s">
        <v>925</v>
      </c>
      <c r="E175" s="196" t="s">
        <v>926</v>
      </c>
      <c r="F175" s="409">
        <v>210707</v>
      </c>
      <c r="G175" s="409">
        <v>278140</v>
      </c>
      <c r="H175" s="410">
        <v>248724</v>
      </c>
      <c r="I175" s="409">
        <v>133101</v>
      </c>
      <c r="J175" s="409">
        <v>42643</v>
      </c>
    </row>
    <row r="176" spans="2:10" x14ac:dyDescent="0.3">
      <c r="B176" s="196"/>
      <c r="C176" s="535"/>
      <c r="D176" s="535"/>
      <c r="E176" s="196" t="s">
        <v>834</v>
      </c>
      <c r="F176" s="409">
        <v>31878</v>
      </c>
      <c r="G176" s="409">
        <v>42044</v>
      </c>
      <c r="H176" s="410">
        <v>50999</v>
      </c>
      <c r="I176" s="409">
        <v>28364</v>
      </c>
      <c r="J176" s="409">
        <v>27426</v>
      </c>
    </row>
    <row r="177" spans="2:10" x14ac:dyDescent="0.3">
      <c r="B177" s="196"/>
      <c r="C177" s="535"/>
      <c r="D177" s="535"/>
      <c r="E177" s="196" t="s">
        <v>835</v>
      </c>
      <c r="F177" s="409">
        <v>16430</v>
      </c>
      <c r="G177" s="409">
        <v>58693</v>
      </c>
      <c r="H177" s="410">
        <v>40763</v>
      </c>
      <c r="I177" s="409">
        <v>61261</v>
      </c>
      <c r="J177" s="409">
        <v>38304</v>
      </c>
    </row>
    <row r="178" spans="2:10" x14ac:dyDescent="0.3">
      <c r="B178" s="196"/>
      <c r="C178" s="535"/>
      <c r="D178" s="535"/>
      <c r="E178" s="196" t="s">
        <v>927</v>
      </c>
      <c r="F178" s="409"/>
      <c r="G178" s="409"/>
      <c r="H178" s="410">
        <v>44842</v>
      </c>
      <c r="I178" s="409">
        <v>195818</v>
      </c>
      <c r="J178" s="409">
        <v>270890</v>
      </c>
    </row>
    <row r="179" spans="2:10" x14ac:dyDescent="0.3">
      <c r="B179" s="196">
        <v>36</v>
      </c>
      <c r="C179" s="535" t="s">
        <v>928</v>
      </c>
      <c r="D179" s="535" t="s">
        <v>929</v>
      </c>
      <c r="E179" s="196" t="s">
        <v>930</v>
      </c>
      <c r="F179" s="409">
        <v>616080</v>
      </c>
      <c r="G179" s="409">
        <v>744274</v>
      </c>
      <c r="H179" s="410">
        <v>697279</v>
      </c>
      <c r="I179" s="409">
        <v>779891</v>
      </c>
      <c r="J179" s="412">
        <v>746365.91</v>
      </c>
    </row>
    <row r="180" spans="2:10" x14ac:dyDescent="0.3">
      <c r="B180" s="196"/>
      <c r="C180" s="535"/>
      <c r="D180" s="535"/>
      <c r="E180" s="196" t="s">
        <v>834</v>
      </c>
      <c r="F180" s="409"/>
      <c r="G180" s="409"/>
      <c r="H180" s="410"/>
      <c r="I180" s="409"/>
      <c r="J180" s="412"/>
    </row>
    <row r="181" spans="2:10" x14ac:dyDescent="0.3">
      <c r="B181" s="196"/>
      <c r="C181" s="535"/>
      <c r="D181" s="535"/>
      <c r="E181" s="196" t="s">
        <v>835</v>
      </c>
      <c r="F181" s="409"/>
      <c r="G181" s="409">
        <v>34831</v>
      </c>
      <c r="H181" s="410">
        <v>30646</v>
      </c>
      <c r="I181" s="409">
        <v>20433</v>
      </c>
      <c r="J181" s="412">
        <v>15173.12</v>
      </c>
    </row>
    <row r="182" spans="2:10" x14ac:dyDescent="0.3">
      <c r="B182" s="196"/>
      <c r="C182" s="535"/>
      <c r="D182" s="535"/>
      <c r="E182" s="196" t="s">
        <v>836</v>
      </c>
      <c r="F182" s="409">
        <v>81596</v>
      </c>
      <c r="G182" s="409">
        <v>75201</v>
      </c>
      <c r="H182" s="410">
        <v>104265</v>
      </c>
      <c r="I182" s="409">
        <v>103749</v>
      </c>
      <c r="J182" s="412">
        <v>201564.44</v>
      </c>
    </row>
    <row r="183" spans="2:10" x14ac:dyDescent="0.3">
      <c r="B183" s="196"/>
      <c r="C183" s="535"/>
      <c r="D183" s="535"/>
      <c r="E183" s="196" t="s">
        <v>931</v>
      </c>
      <c r="F183" s="409">
        <v>570173</v>
      </c>
      <c r="G183" s="409">
        <v>630174</v>
      </c>
      <c r="H183" s="410">
        <v>631552</v>
      </c>
      <c r="I183" s="409">
        <v>623268</v>
      </c>
      <c r="J183" s="412">
        <v>622068.05000000005</v>
      </c>
    </row>
    <row r="184" spans="2:10" x14ac:dyDescent="0.3">
      <c r="B184" s="196"/>
      <c r="C184" s="535"/>
      <c r="D184" s="535"/>
      <c r="E184" s="196" t="s">
        <v>932</v>
      </c>
      <c r="F184" s="409">
        <v>283036</v>
      </c>
      <c r="G184" s="409">
        <v>296566</v>
      </c>
      <c r="H184" s="410">
        <v>269535</v>
      </c>
      <c r="I184" s="409">
        <v>256254</v>
      </c>
      <c r="J184" s="412">
        <v>263507.59999999998</v>
      </c>
    </row>
    <row r="185" spans="2:10" x14ac:dyDescent="0.3">
      <c r="B185" s="196"/>
      <c r="C185" s="535"/>
      <c r="D185" s="535"/>
      <c r="E185" s="196" t="s">
        <v>933</v>
      </c>
      <c r="F185" s="409">
        <v>293464</v>
      </c>
      <c r="G185" s="409">
        <v>268936</v>
      </c>
      <c r="H185" s="410">
        <v>363576</v>
      </c>
      <c r="I185" s="409">
        <v>211006</v>
      </c>
      <c r="J185" s="412">
        <v>225506.2</v>
      </c>
    </row>
    <row r="186" spans="2:10" x14ac:dyDescent="0.3">
      <c r="B186" s="196"/>
      <c r="C186" s="535"/>
      <c r="D186" s="535"/>
      <c r="E186" s="196" t="s">
        <v>934</v>
      </c>
      <c r="F186" s="409"/>
      <c r="G186" s="409"/>
      <c r="H186" s="410"/>
      <c r="I186" s="409"/>
      <c r="J186" s="412">
        <v>48232.800000000003</v>
      </c>
    </row>
    <row r="187" spans="2:10" x14ac:dyDescent="0.3">
      <c r="B187" s="196">
        <v>37</v>
      </c>
      <c r="C187" s="535"/>
      <c r="D187" s="535" t="s">
        <v>935</v>
      </c>
      <c r="E187" s="196" t="s">
        <v>834</v>
      </c>
      <c r="F187" s="409">
        <v>40330</v>
      </c>
      <c r="G187" s="409">
        <v>73889</v>
      </c>
      <c r="H187" s="410">
        <v>54309</v>
      </c>
      <c r="I187" s="409">
        <v>40898</v>
      </c>
      <c r="J187" s="412">
        <v>36037.620000000003</v>
      </c>
    </row>
    <row r="188" spans="2:10" x14ac:dyDescent="0.3">
      <c r="B188" s="196"/>
      <c r="C188" s="535"/>
      <c r="D188" s="535"/>
      <c r="E188" s="196" t="s">
        <v>835</v>
      </c>
      <c r="F188" s="409">
        <v>15803</v>
      </c>
      <c r="G188" s="409">
        <v>34235</v>
      </c>
      <c r="H188" s="410">
        <v>28536</v>
      </c>
      <c r="I188" s="409">
        <v>18964</v>
      </c>
      <c r="J188" s="412">
        <v>5270</v>
      </c>
    </row>
    <row r="189" spans="2:10" x14ac:dyDescent="0.3">
      <c r="B189" s="196"/>
      <c r="C189" s="535"/>
      <c r="D189" s="535"/>
      <c r="E189" s="196" t="s">
        <v>851</v>
      </c>
      <c r="F189" s="409">
        <v>267384</v>
      </c>
      <c r="G189" s="409">
        <v>222555</v>
      </c>
      <c r="H189" s="410">
        <v>179004</v>
      </c>
      <c r="I189" s="409">
        <v>194797</v>
      </c>
      <c r="J189" s="412">
        <v>173417.92</v>
      </c>
    </row>
    <row r="190" spans="2:10" x14ac:dyDescent="0.3">
      <c r="B190" s="196"/>
      <c r="C190" s="535"/>
      <c r="D190" s="535"/>
      <c r="E190" s="196" t="s">
        <v>836</v>
      </c>
      <c r="F190" s="409"/>
      <c r="G190" s="409"/>
      <c r="H190" s="410">
        <v>11404</v>
      </c>
      <c r="I190" s="409">
        <v>59680</v>
      </c>
      <c r="J190" s="409">
        <v>102821</v>
      </c>
    </row>
    <row r="191" spans="2:10" x14ac:dyDescent="0.3">
      <c r="B191" s="196">
        <v>38</v>
      </c>
      <c r="C191" s="535" t="s">
        <v>936</v>
      </c>
      <c r="D191" s="535" t="s">
        <v>937</v>
      </c>
      <c r="E191" s="196" t="s">
        <v>834</v>
      </c>
      <c r="F191" s="409">
        <v>1382</v>
      </c>
      <c r="G191" s="409"/>
      <c r="H191" s="410">
        <v>50301</v>
      </c>
      <c r="I191" s="409">
        <v>70938</v>
      </c>
      <c r="J191" s="412">
        <v>84890.8</v>
      </c>
    </row>
    <row r="192" spans="2:10" x14ac:dyDescent="0.3">
      <c r="B192" s="196"/>
      <c r="C192" s="535"/>
      <c r="D192" s="535"/>
      <c r="E192" s="196" t="s">
        <v>938</v>
      </c>
      <c r="F192" s="409">
        <v>157564</v>
      </c>
      <c r="G192" s="409">
        <v>162689</v>
      </c>
      <c r="H192" s="410">
        <v>159288</v>
      </c>
      <c r="I192" s="409">
        <v>116346</v>
      </c>
      <c r="J192" s="409">
        <v>136121</v>
      </c>
    </row>
    <row r="193" spans="2:10" x14ac:dyDescent="0.3">
      <c r="B193" s="196"/>
      <c r="C193" s="535"/>
      <c r="D193" s="535"/>
      <c r="E193" s="196" t="s">
        <v>939</v>
      </c>
      <c r="F193" s="409">
        <v>196313</v>
      </c>
      <c r="G193" s="409">
        <v>101820</v>
      </c>
      <c r="H193" s="410">
        <v>63637</v>
      </c>
      <c r="I193" s="409">
        <v>47509</v>
      </c>
      <c r="J193" s="409">
        <v>18417</v>
      </c>
    </row>
    <row r="194" spans="2:10" x14ac:dyDescent="0.3">
      <c r="B194" s="196"/>
      <c r="C194" s="535"/>
      <c r="D194" s="535"/>
      <c r="E194" s="196" t="s">
        <v>940</v>
      </c>
      <c r="F194" s="409">
        <v>2635</v>
      </c>
      <c r="G194" s="409">
        <v>2768.76</v>
      </c>
      <c r="H194" s="410">
        <v>401</v>
      </c>
      <c r="I194" s="409"/>
      <c r="J194" s="412"/>
    </row>
    <row r="195" spans="2:10" x14ac:dyDescent="0.3">
      <c r="B195" s="196"/>
      <c r="C195" s="535"/>
      <c r="D195" s="535"/>
      <c r="E195" s="196" t="s">
        <v>941</v>
      </c>
      <c r="F195" s="409">
        <v>8566</v>
      </c>
      <c r="G195" s="409">
        <v>17381</v>
      </c>
      <c r="H195" s="410"/>
      <c r="I195" s="409"/>
      <c r="J195" s="412"/>
    </row>
    <row r="196" spans="2:10" x14ac:dyDescent="0.3">
      <c r="B196" s="196"/>
      <c r="C196" s="535"/>
      <c r="D196" s="535"/>
      <c r="E196" s="196" t="s">
        <v>942</v>
      </c>
      <c r="F196" s="409">
        <v>43943</v>
      </c>
      <c r="G196" s="409">
        <v>50103.76</v>
      </c>
      <c r="H196" s="410">
        <v>8035</v>
      </c>
      <c r="I196" s="409"/>
      <c r="J196" s="412"/>
    </row>
    <row r="197" spans="2:10" x14ac:dyDescent="0.3">
      <c r="B197" s="196"/>
      <c r="C197" s="535"/>
      <c r="D197" s="535"/>
      <c r="E197" s="196" t="s">
        <v>943</v>
      </c>
      <c r="F197" s="409"/>
      <c r="G197" s="409"/>
      <c r="H197" s="410">
        <v>270738</v>
      </c>
      <c r="I197" s="409">
        <v>192069</v>
      </c>
      <c r="J197" s="412">
        <v>203969.8</v>
      </c>
    </row>
    <row r="198" spans="2:10" x14ac:dyDescent="0.3">
      <c r="B198" s="196">
        <v>39</v>
      </c>
      <c r="C198" s="535" t="s">
        <v>928</v>
      </c>
      <c r="D198" s="535" t="s">
        <v>944</v>
      </c>
      <c r="E198" s="196" t="s">
        <v>834</v>
      </c>
      <c r="F198" s="409">
        <v>54947</v>
      </c>
      <c r="G198" s="409">
        <v>54909</v>
      </c>
      <c r="H198" s="410">
        <v>59460</v>
      </c>
      <c r="I198" s="409">
        <v>50350</v>
      </c>
      <c r="J198" s="412">
        <v>54794.28</v>
      </c>
    </row>
    <row r="199" spans="2:10" x14ac:dyDescent="0.3">
      <c r="B199" s="196">
        <v>40</v>
      </c>
      <c r="C199" s="535"/>
      <c r="D199" s="535" t="s">
        <v>945</v>
      </c>
      <c r="E199" s="196" t="s">
        <v>834</v>
      </c>
      <c r="F199" s="409">
        <v>57380</v>
      </c>
      <c r="G199" s="409">
        <v>53819</v>
      </c>
      <c r="H199" s="410">
        <v>45423</v>
      </c>
      <c r="I199" s="409">
        <v>52007</v>
      </c>
      <c r="J199" s="412">
        <v>52569.18</v>
      </c>
    </row>
    <row r="200" spans="2:10" x14ac:dyDescent="0.3">
      <c r="B200" s="196"/>
      <c r="C200" s="535"/>
      <c r="D200" s="535"/>
      <c r="E200" s="196" t="s">
        <v>835</v>
      </c>
      <c r="F200" s="409"/>
      <c r="G200" s="409">
        <v>5718</v>
      </c>
      <c r="H200" s="410"/>
      <c r="I200" s="409"/>
      <c r="J200" s="412"/>
    </row>
    <row r="201" spans="2:10" x14ac:dyDescent="0.3">
      <c r="B201" s="196">
        <v>41</v>
      </c>
      <c r="C201" s="535"/>
      <c r="D201" s="535" t="s">
        <v>946</v>
      </c>
      <c r="E201" s="196" t="s">
        <v>834</v>
      </c>
      <c r="F201" s="409">
        <v>78179</v>
      </c>
      <c r="G201" s="409">
        <v>67255</v>
      </c>
      <c r="H201" s="410">
        <v>58112</v>
      </c>
      <c r="I201" s="409">
        <v>58054</v>
      </c>
      <c r="J201" s="412">
        <v>55322.28</v>
      </c>
    </row>
    <row r="202" spans="2:10" x14ac:dyDescent="0.3">
      <c r="B202" s="196">
        <v>42</v>
      </c>
      <c r="C202" s="535" t="s">
        <v>200</v>
      </c>
      <c r="D202" s="535" t="s">
        <v>947</v>
      </c>
      <c r="E202" s="196" t="s">
        <v>834</v>
      </c>
      <c r="F202" s="409">
        <v>9573</v>
      </c>
      <c r="G202" s="409">
        <v>4369</v>
      </c>
      <c r="H202" s="410"/>
      <c r="I202" s="409">
        <v>3125</v>
      </c>
      <c r="J202" s="412"/>
    </row>
    <row r="203" spans="2:10" x14ac:dyDescent="0.3">
      <c r="B203" s="196"/>
      <c r="C203" s="535"/>
      <c r="D203" s="535"/>
      <c r="E203" s="196" t="s">
        <v>948</v>
      </c>
      <c r="F203" s="409">
        <v>88094</v>
      </c>
      <c r="G203" s="409">
        <v>71550</v>
      </c>
      <c r="H203" s="410">
        <v>52212</v>
      </c>
      <c r="I203" s="409">
        <v>42628</v>
      </c>
      <c r="J203" s="412">
        <v>48822.688000000002</v>
      </c>
    </row>
    <row r="204" spans="2:10" x14ac:dyDescent="0.3">
      <c r="B204" s="196"/>
      <c r="C204" s="535"/>
      <c r="D204" s="535"/>
      <c r="E204" s="196" t="s">
        <v>838</v>
      </c>
      <c r="F204" s="409">
        <v>231454</v>
      </c>
      <c r="G204" s="409">
        <v>284680</v>
      </c>
      <c r="H204" s="410">
        <v>270698</v>
      </c>
      <c r="I204" s="409">
        <v>248679</v>
      </c>
      <c r="J204" s="412">
        <v>214357.6</v>
      </c>
    </row>
    <row r="205" spans="2:10" x14ac:dyDescent="0.3">
      <c r="B205" s="196"/>
      <c r="C205" s="535"/>
      <c r="D205" s="535"/>
      <c r="E205" s="196" t="s">
        <v>949</v>
      </c>
      <c r="F205" s="409"/>
      <c r="G205" s="409"/>
      <c r="H205" s="410">
        <v>40119</v>
      </c>
      <c r="I205" s="409">
        <v>37859</v>
      </c>
      <c r="J205" s="412">
        <v>80406.36</v>
      </c>
    </row>
    <row r="206" spans="2:10" ht="52.8" x14ac:dyDescent="0.3">
      <c r="B206" s="196"/>
      <c r="C206" s="535"/>
      <c r="D206" s="535" t="s">
        <v>950</v>
      </c>
      <c r="E206" s="196" t="s">
        <v>951</v>
      </c>
      <c r="F206" s="409">
        <v>71911</v>
      </c>
      <c r="G206" s="409">
        <v>26242</v>
      </c>
      <c r="H206" s="411" t="s">
        <v>952</v>
      </c>
      <c r="I206" s="409"/>
      <c r="J206" s="412"/>
    </row>
    <row r="207" spans="2:10" x14ac:dyDescent="0.3">
      <c r="B207" s="196"/>
      <c r="C207" s="535"/>
      <c r="D207" s="535" t="s">
        <v>953</v>
      </c>
      <c r="E207" s="196" t="s">
        <v>954</v>
      </c>
      <c r="F207" s="409">
        <v>212820.6</v>
      </c>
      <c r="G207" s="409">
        <v>68161</v>
      </c>
      <c r="H207" s="410"/>
      <c r="I207" s="409"/>
      <c r="J207" s="412"/>
    </row>
    <row r="208" spans="2:10" x14ac:dyDescent="0.3">
      <c r="B208" s="196"/>
      <c r="C208" s="535"/>
      <c r="D208" s="535"/>
      <c r="E208" s="196" t="s">
        <v>955</v>
      </c>
      <c r="F208" s="409">
        <v>63205</v>
      </c>
      <c r="G208" s="409">
        <v>20712</v>
      </c>
      <c r="H208" s="410"/>
      <c r="I208" s="409"/>
      <c r="J208" s="412"/>
    </row>
    <row r="209" spans="2:10" x14ac:dyDescent="0.3">
      <c r="B209" s="196"/>
      <c r="C209" s="535"/>
      <c r="D209" s="535"/>
      <c r="E209" s="196" t="s">
        <v>956</v>
      </c>
      <c r="F209" s="409">
        <v>0</v>
      </c>
      <c r="G209" s="409">
        <v>7757</v>
      </c>
      <c r="H209" s="410"/>
      <c r="I209" s="409"/>
      <c r="J209" s="412"/>
    </row>
    <row r="210" spans="2:10" x14ac:dyDescent="0.3">
      <c r="B210" s="196"/>
      <c r="C210" s="535"/>
      <c r="D210" s="535" t="s">
        <v>957</v>
      </c>
      <c r="E210" s="196" t="s">
        <v>958</v>
      </c>
      <c r="F210" s="409">
        <v>129341</v>
      </c>
      <c r="G210" s="409">
        <v>34621</v>
      </c>
      <c r="H210" s="410"/>
      <c r="I210" s="409"/>
      <c r="J210" s="412"/>
    </row>
    <row r="211" spans="2:10" ht="26.4" x14ac:dyDescent="0.3">
      <c r="B211" s="196">
        <v>43</v>
      </c>
      <c r="C211" s="535" t="s">
        <v>928</v>
      </c>
      <c r="D211" s="535" t="s">
        <v>959</v>
      </c>
      <c r="E211" s="196" t="s">
        <v>834</v>
      </c>
      <c r="F211" s="409"/>
      <c r="G211" s="409"/>
      <c r="H211" s="410">
        <v>33373</v>
      </c>
      <c r="I211" s="409">
        <v>15481</v>
      </c>
      <c r="J211" s="412">
        <v>27178.84</v>
      </c>
    </row>
    <row r="212" spans="2:10" ht="26.4" x14ac:dyDescent="0.3">
      <c r="B212" s="196">
        <v>44</v>
      </c>
      <c r="C212" s="535"/>
      <c r="D212" s="535" t="s">
        <v>960</v>
      </c>
      <c r="E212" s="196" t="s">
        <v>834</v>
      </c>
      <c r="F212" s="409"/>
      <c r="G212" s="409"/>
      <c r="H212" s="410">
        <v>31009</v>
      </c>
      <c r="I212" s="409">
        <v>36824</v>
      </c>
      <c r="J212" s="409">
        <v>26959</v>
      </c>
    </row>
    <row r="213" spans="2:10" ht="26.4" x14ac:dyDescent="0.3">
      <c r="B213" s="196">
        <v>45</v>
      </c>
      <c r="C213" s="535"/>
      <c r="D213" s="535" t="s">
        <v>961</v>
      </c>
      <c r="E213" s="196" t="s">
        <v>962</v>
      </c>
      <c r="F213" s="409"/>
      <c r="G213" s="409"/>
      <c r="H213" s="410"/>
      <c r="I213" s="409"/>
      <c r="J213" s="412">
        <v>15018.8</v>
      </c>
    </row>
    <row r="214" spans="2:10" x14ac:dyDescent="0.3">
      <c r="B214" s="196">
        <v>46</v>
      </c>
      <c r="C214" s="535" t="s">
        <v>963</v>
      </c>
      <c r="D214" s="535" t="s">
        <v>964</v>
      </c>
      <c r="E214" s="196" t="s">
        <v>965</v>
      </c>
      <c r="F214" s="409">
        <v>1061767</v>
      </c>
      <c r="G214" s="409">
        <v>1119596</v>
      </c>
      <c r="H214" s="410">
        <v>1166758</v>
      </c>
      <c r="I214" s="409">
        <v>1109320</v>
      </c>
      <c r="J214" s="409">
        <v>992546</v>
      </c>
    </row>
    <row r="215" spans="2:10" x14ac:dyDescent="0.3">
      <c r="B215" s="196"/>
      <c r="C215" s="535"/>
      <c r="D215" s="535"/>
      <c r="E215" s="196" t="s">
        <v>966</v>
      </c>
      <c r="F215" s="409"/>
      <c r="G215" s="409"/>
      <c r="H215" s="410"/>
      <c r="I215" s="409"/>
      <c r="J215" s="409">
        <v>195271</v>
      </c>
    </row>
    <row r="216" spans="2:10" x14ac:dyDescent="0.3">
      <c r="B216" s="196"/>
      <c r="C216" s="535"/>
      <c r="D216" s="535"/>
      <c r="E216" s="196" t="s">
        <v>967</v>
      </c>
      <c r="F216" s="409"/>
      <c r="G216" s="409"/>
      <c r="H216" s="410"/>
      <c r="I216" s="409"/>
      <c r="J216" s="409"/>
    </row>
    <row r="217" spans="2:10" x14ac:dyDescent="0.3">
      <c r="B217" s="196">
        <v>47</v>
      </c>
      <c r="C217" s="535"/>
      <c r="D217" s="535" t="s">
        <v>968</v>
      </c>
      <c r="E217" s="196" t="s">
        <v>851</v>
      </c>
      <c r="F217" s="409">
        <v>184645</v>
      </c>
      <c r="G217" s="409">
        <v>196647</v>
      </c>
      <c r="H217" s="410">
        <v>161506</v>
      </c>
      <c r="I217" s="409">
        <v>163207</v>
      </c>
      <c r="J217" s="409">
        <v>187092</v>
      </c>
    </row>
    <row r="218" spans="2:10" x14ac:dyDescent="0.3">
      <c r="B218" s="196"/>
      <c r="C218" s="535"/>
      <c r="D218" s="535"/>
      <c r="E218" s="196" t="s">
        <v>969</v>
      </c>
      <c r="F218" s="409"/>
      <c r="G218" s="409"/>
      <c r="H218" s="410"/>
      <c r="I218" s="409"/>
      <c r="J218" s="409"/>
    </row>
    <row r="219" spans="2:10" x14ac:dyDescent="0.3">
      <c r="B219" s="196">
        <v>48</v>
      </c>
      <c r="C219" s="535"/>
      <c r="D219" s="535" t="s">
        <v>970</v>
      </c>
      <c r="E219" s="196" t="s">
        <v>851</v>
      </c>
      <c r="F219" s="409">
        <v>49752</v>
      </c>
      <c r="G219" s="409">
        <v>32042</v>
      </c>
      <c r="H219" s="410">
        <v>98719</v>
      </c>
      <c r="I219" s="409">
        <v>91273</v>
      </c>
      <c r="J219" s="409">
        <v>63029</v>
      </c>
    </row>
    <row r="220" spans="2:10" x14ac:dyDescent="0.3">
      <c r="B220" s="196">
        <v>49</v>
      </c>
      <c r="C220" s="535"/>
      <c r="D220" s="535" t="s">
        <v>971</v>
      </c>
      <c r="E220" s="196" t="s">
        <v>851</v>
      </c>
      <c r="F220" s="409">
        <v>57694</v>
      </c>
      <c r="G220" s="409">
        <v>62611</v>
      </c>
      <c r="H220" s="410">
        <v>46710</v>
      </c>
      <c r="I220" s="409">
        <v>58334</v>
      </c>
      <c r="J220" s="409">
        <v>67339</v>
      </c>
    </row>
    <row r="221" spans="2:10" x14ac:dyDescent="0.3">
      <c r="B221" s="196"/>
      <c r="C221" s="535"/>
      <c r="D221" s="535"/>
      <c r="E221" s="196" t="s">
        <v>834</v>
      </c>
      <c r="F221" s="409">
        <v>56552</v>
      </c>
      <c r="G221" s="409">
        <v>64139</v>
      </c>
      <c r="H221" s="410">
        <v>13920</v>
      </c>
      <c r="I221" s="409"/>
      <c r="J221" s="409"/>
    </row>
    <row r="222" spans="2:10" x14ac:dyDescent="0.3">
      <c r="B222" s="196"/>
      <c r="C222" s="535"/>
      <c r="D222" s="535"/>
      <c r="E222" s="196" t="s">
        <v>972</v>
      </c>
      <c r="F222" s="409"/>
      <c r="G222" s="409"/>
      <c r="H222" s="410"/>
      <c r="I222" s="409"/>
      <c r="J222" s="409"/>
    </row>
    <row r="223" spans="2:10" x14ac:dyDescent="0.3">
      <c r="B223" s="196"/>
      <c r="C223" s="535" t="s">
        <v>973</v>
      </c>
      <c r="D223" s="535" t="s">
        <v>974</v>
      </c>
      <c r="E223" s="196" t="s">
        <v>958</v>
      </c>
      <c r="F223" s="409">
        <v>11405</v>
      </c>
      <c r="G223" s="409"/>
      <c r="H223" s="410"/>
      <c r="I223" s="409"/>
      <c r="J223" s="409"/>
    </row>
    <row r="224" spans="2:10" x14ac:dyDescent="0.3">
      <c r="B224" s="196">
        <v>50</v>
      </c>
      <c r="C224" s="535"/>
      <c r="D224" s="535"/>
      <c r="E224" s="196" t="s">
        <v>975</v>
      </c>
      <c r="F224" s="409">
        <v>497923</v>
      </c>
      <c r="G224" s="409">
        <v>515427</v>
      </c>
      <c r="H224" s="410">
        <v>572401</v>
      </c>
      <c r="I224" s="409">
        <v>628373</v>
      </c>
      <c r="J224" s="412">
        <v>767318.6</v>
      </c>
    </row>
    <row r="225" spans="2:10" x14ac:dyDescent="0.3">
      <c r="B225" s="196">
        <v>51</v>
      </c>
      <c r="C225" s="535"/>
      <c r="D225" s="535" t="s">
        <v>976</v>
      </c>
      <c r="E225" s="196" t="s">
        <v>977</v>
      </c>
      <c r="F225" s="409"/>
      <c r="G225" s="409"/>
      <c r="H225" s="410"/>
      <c r="I225" s="409">
        <v>40176</v>
      </c>
      <c r="J225" s="412">
        <v>39320.239999999998</v>
      </c>
    </row>
    <row r="226" spans="2:10" x14ac:dyDescent="0.3">
      <c r="B226" s="196"/>
      <c r="C226" s="535"/>
      <c r="D226" s="535"/>
      <c r="E226" s="196" t="s">
        <v>978</v>
      </c>
      <c r="F226" s="409"/>
      <c r="G226" s="409"/>
      <c r="H226" s="410">
        <v>23722</v>
      </c>
      <c r="I226" s="409">
        <v>34732</v>
      </c>
      <c r="J226" s="409">
        <v>8389</v>
      </c>
    </row>
    <row r="227" spans="2:10" x14ac:dyDescent="0.3">
      <c r="B227" s="196">
        <v>52</v>
      </c>
      <c r="C227" s="535"/>
      <c r="D227" s="535" t="s">
        <v>979</v>
      </c>
      <c r="E227" s="196" t="s">
        <v>886</v>
      </c>
      <c r="F227" s="409"/>
      <c r="G227" s="409"/>
      <c r="H227" s="410"/>
      <c r="I227" s="409"/>
      <c r="J227" s="412">
        <v>94468.68</v>
      </c>
    </row>
    <row r="228" spans="2:10" x14ac:dyDescent="0.3">
      <c r="B228" s="196">
        <v>53</v>
      </c>
      <c r="C228" s="535"/>
      <c r="D228" s="535" t="s">
        <v>980</v>
      </c>
      <c r="E228" s="196" t="s">
        <v>834</v>
      </c>
      <c r="F228" s="409"/>
      <c r="G228" s="409"/>
      <c r="H228" s="410"/>
      <c r="I228" s="409"/>
      <c r="J228" s="412">
        <v>19871.28</v>
      </c>
    </row>
    <row r="229" spans="2:10" x14ac:dyDescent="0.3">
      <c r="B229" s="196">
        <v>54</v>
      </c>
      <c r="C229" s="535"/>
      <c r="D229" s="535" t="s">
        <v>981</v>
      </c>
      <c r="E229" s="196" t="s">
        <v>982</v>
      </c>
      <c r="F229" s="409"/>
      <c r="G229" s="409"/>
      <c r="H229" s="410"/>
      <c r="I229" s="409"/>
      <c r="J229" s="412">
        <v>79461.36</v>
      </c>
    </row>
    <row r="230" spans="2:10" x14ac:dyDescent="0.3">
      <c r="B230" s="460"/>
      <c r="C230" s="460"/>
      <c r="D230" s="460"/>
      <c r="E230" s="460"/>
      <c r="F230" s="460"/>
      <c r="G230" s="460"/>
      <c r="H230" s="460"/>
      <c r="I230" s="460"/>
      <c r="J230" s="460"/>
    </row>
    <row r="231" spans="2:10" x14ac:dyDescent="0.3">
      <c r="B231" s="1026" t="s">
        <v>1175</v>
      </c>
      <c r="C231" s="1026"/>
      <c r="D231" s="1026"/>
      <c r="E231" s="1026"/>
      <c r="F231" s="424">
        <f>SUM(F232:F332)</f>
        <v>29110625</v>
      </c>
      <c r="G231" s="424">
        <f t="shared" ref="G231:J231" si="1">SUM(G232:G332)</f>
        <v>29551446.050000001</v>
      </c>
      <c r="H231" s="424">
        <f t="shared" si="1"/>
        <v>29654196.199999999</v>
      </c>
      <c r="I231" s="424">
        <f t="shared" si="1"/>
        <v>30320311</v>
      </c>
      <c r="J231" s="424">
        <f t="shared" si="1"/>
        <v>31004896</v>
      </c>
    </row>
    <row r="232" spans="2:10" x14ac:dyDescent="0.3">
      <c r="B232" s="196">
        <v>1</v>
      </c>
      <c r="C232" s="535" t="s">
        <v>1021</v>
      </c>
      <c r="D232" s="535" t="s">
        <v>1022</v>
      </c>
      <c r="E232" s="196" t="s">
        <v>1023</v>
      </c>
      <c r="F232" s="409">
        <v>694494</v>
      </c>
      <c r="G232" s="409">
        <v>641854</v>
      </c>
      <c r="H232" s="410">
        <v>693793</v>
      </c>
      <c r="I232" s="409">
        <v>654725</v>
      </c>
      <c r="J232" s="409">
        <v>583326</v>
      </c>
    </row>
    <row r="233" spans="2:10" ht="26.4" x14ac:dyDescent="0.3">
      <c r="B233" s="196">
        <v>2</v>
      </c>
      <c r="C233" s="535"/>
      <c r="D233" s="535" t="s">
        <v>1024</v>
      </c>
      <c r="E233" s="196" t="s">
        <v>1025</v>
      </c>
      <c r="F233" s="409">
        <v>283827</v>
      </c>
      <c r="G233" s="409">
        <v>264359</v>
      </c>
      <c r="H233" s="410">
        <v>277257</v>
      </c>
      <c r="I233" s="409">
        <v>253465</v>
      </c>
      <c r="J233" s="409">
        <v>175928</v>
      </c>
    </row>
    <row r="234" spans="2:10" ht="26.4" x14ac:dyDescent="0.3">
      <c r="B234" s="196">
        <v>3</v>
      </c>
      <c r="C234" s="535"/>
      <c r="D234" s="535" t="s">
        <v>1026</v>
      </c>
      <c r="E234" s="196" t="s">
        <v>1027</v>
      </c>
      <c r="F234" s="409">
        <v>585011</v>
      </c>
      <c r="G234" s="409">
        <v>589156</v>
      </c>
      <c r="H234" s="410">
        <v>640639</v>
      </c>
      <c r="I234" s="409">
        <v>654483</v>
      </c>
      <c r="J234" s="409">
        <v>675002</v>
      </c>
    </row>
    <row r="235" spans="2:10" x14ac:dyDescent="0.3">
      <c r="B235" s="196">
        <v>4</v>
      </c>
      <c r="C235" s="535"/>
      <c r="D235" s="535" t="s">
        <v>1028</v>
      </c>
      <c r="E235" s="196" t="s">
        <v>1029</v>
      </c>
      <c r="F235" s="409">
        <v>3081013</v>
      </c>
      <c r="G235" s="409">
        <v>2814812</v>
      </c>
      <c r="H235" s="410">
        <v>3005504</v>
      </c>
      <c r="I235" s="409">
        <v>3123329</v>
      </c>
      <c r="J235" s="409">
        <v>3072683</v>
      </c>
    </row>
    <row r="236" spans="2:10" ht="26.4" x14ac:dyDescent="0.3">
      <c r="B236" s="196">
        <v>5</v>
      </c>
      <c r="C236" s="535"/>
      <c r="D236" s="535" t="s">
        <v>1030</v>
      </c>
      <c r="E236" s="196" t="s">
        <v>1031</v>
      </c>
      <c r="F236" s="409">
        <v>13386</v>
      </c>
      <c r="G236" s="409">
        <v>37871</v>
      </c>
      <c r="H236" s="410">
        <v>29835</v>
      </c>
      <c r="I236" s="409">
        <v>13339</v>
      </c>
      <c r="J236" s="409">
        <v>13217</v>
      </c>
    </row>
    <row r="237" spans="2:10" x14ac:dyDescent="0.3">
      <c r="B237" s="196"/>
      <c r="C237" s="535"/>
      <c r="D237" s="535"/>
      <c r="E237" s="196" t="s">
        <v>1032</v>
      </c>
      <c r="F237" s="409">
        <v>6647</v>
      </c>
      <c r="G237" s="409">
        <v>8918</v>
      </c>
      <c r="H237" s="410">
        <v>7848</v>
      </c>
      <c r="I237" s="409">
        <v>6989</v>
      </c>
      <c r="J237" s="409">
        <v>13445</v>
      </c>
    </row>
    <row r="238" spans="2:10" x14ac:dyDescent="0.3">
      <c r="B238" s="196"/>
      <c r="C238" s="535"/>
      <c r="D238" s="535"/>
      <c r="E238" s="196" t="s">
        <v>1033</v>
      </c>
      <c r="F238" s="409">
        <v>67630</v>
      </c>
      <c r="G238" s="409">
        <v>71562</v>
      </c>
      <c r="H238" s="410">
        <v>74750</v>
      </c>
      <c r="I238" s="409">
        <v>68347</v>
      </c>
      <c r="J238" s="409">
        <v>61469</v>
      </c>
    </row>
    <row r="239" spans="2:10" ht="26.4" x14ac:dyDescent="0.3">
      <c r="B239" s="196">
        <v>6</v>
      </c>
      <c r="C239" s="535" t="s">
        <v>1034</v>
      </c>
      <c r="D239" s="535" t="s">
        <v>1035</v>
      </c>
      <c r="E239" s="196" t="s">
        <v>1036</v>
      </c>
      <c r="F239" s="409">
        <v>71034</v>
      </c>
      <c r="G239" s="409">
        <v>26052</v>
      </c>
      <c r="H239" s="410">
        <v>18652</v>
      </c>
      <c r="I239" s="409">
        <v>9509</v>
      </c>
      <c r="J239" s="409">
        <v>9446</v>
      </c>
    </row>
    <row r="240" spans="2:10" x14ac:dyDescent="0.3">
      <c r="B240" s="196"/>
      <c r="C240" s="535"/>
      <c r="D240" s="535"/>
      <c r="E240" s="196" t="s">
        <v>1037</v>
      </c>
      <c r="F240" s="409"/>
      <c r="G240" s="409">
        <v>6320</v>
      </c>
      <c r="H240" s="410">
        <v>2679</v>
      </c>
      <c r="I240" s="409">
        <v>2900</v>
      </c>
      <c r="J240" s="409">
        <v>3479</v>
      </c>
    </row>
    <row r="241" spans="2:10" ht="26.4" x14ac:dyDescent="0.3">
      <c r="B241" s="196">
        <v>7</v>
      </c>
      <c r="C241" s="535"/>
      <c r="D241" s="535" t="s">
        <v>1038</v>
      </c>
      <c r="E241" s="196" t="s">
        <v>1039</v>
      </c>
      <c r="F241" s="409">
        <v>27820</v>
      </c>
      <c r="G241" s="409">
        <v>27455</v>
      </c>
      <c r="H241" s="410">
        <v>15336</v>
      </c>
      <c r="I241" s="409">
        <v>17455</v>
      </c>
      <c r="J241" s="409">
        <v>18867</v>
      </c>
    </row>
    <row r="242" spans="2:10" x14ac:dyDescent="0.3">
      <c r="B242" s="196">
        <v>8</v>
      </c>
      <c r="C242" s="535"/>
      <c r="D242" s="535" t="s">
        <v>1034</v>
      </c>
      <c r="E242" s="196" t="s">
        <v>1040</v>
      </c>
      <c r="F242" s="409">
        <v>93000</v>
      </c>
      <c r="G242" s="409">
        <v>91741</v>
      </c>
      <c r="H242" s="410">
        <v>93432</v>
      </c>
      <c r="I242" s="409">
        <v>76551</v>
      </c>
      <c r="J242" s="409">
        <v>53532</v>
      </c>
    </row>
    <row r="243" spans="2:10" x14ac:dyDescent="0.3">
      <c r="B243" s="196"/>
      <c r="C243" s="535"/>
      <c r="D243" s="535"/>
      <c r="E243" s="196" t="s">
        <v>1041</v>
      </c>
      <c r="F243" s="409"/>
      <c r="G243" s="409"/>
      <c r="H243" s="410"/>
      <c r="I243" s="409"/>
      <c r="J243" s="409">
        <v>207644</v>
      </c>
    </row>
    <row r="244" spans="2:10" x14ac:dyDescent="0.3">
      <c r="B244" s="196"/>
      <c r="C244" s="535"/>
      <c r="D244" s="535"/>
      <c r="E244" s="196" t="s">
        <v>1042</v>
      </c>
      <c r="F244" s="409">
        <v>85258</v>
      </c>
      <c r="G244" s="409">
        <v>92402</v>
      </c>
      <c r="H244" s="410">
        <v>88765</v>
      </c>
      <c r="I244" s="409">
        <v>92583</v>
      </c>
      <c r="J244" s="409">
        <v>63178</v>
      </c>
    </row>
    <row r="245" spans="2:10" x14ac:dyDescent="0.3">
      <c r="B245" s="196"/>
      <c r="C245" s="535"/>
      <c r="D245" s="535"/>
      <c r="E245" s="196" t="s">
        <v>1029</v>
      </c>
      <c r="F245" s="409">
        <v>2533030</v>
      </c>
      <c r="G245" s="409">
        <v>2450381</v>
      </c>
      <c r="H245" s="410">
        <v>2341382</v>
      </c>
      <c r="I245" s="409">
        <v>2382663</v>
      </c>
      <c r="J245" s="409">
        <v>2428824</v>
      </c>
    </row>
    <row r="246" spans="2:10" x14ac:dyDescent="0.3">
      <c r="B246" s="196"/>
      <c r="C246" s="535"/>
      <c r="D246" s="535"/>
      <c r="E246" s="196" t="s">
        <v>1043</v>
      </c>
      <c r="F246" s="409"/>
      <c r="G246" s="409"/>
      <c r="H246" s="410"/>
      <c r="I246" s="409"/>
      <c r="J246" s="409">
        <v>35123</v>
      </c>
    </row>
    <row r="247" spans="2:10" x14ac:dyDescent="0.3">
      <c r="B247" s="196">
        <v>9</v>
      </c>
      <c r="C247" s="535" t="s">
        <v>1044</v>
      </c>
      <c r="D247" s="535" t="s">
        <v>1045</v>
      </c>
      <c r="E247" s="196" t="s">
        <v>1046</v>
      </c>
      <c r="F247" s="409"/>
      <c r="G247" s="409"/>
      <c r="H247" s="410"/>
      <c r="I247" s="409"/>
      <c r="J247" s="409"/>
    </row>
    <row r="248" spans="2:10" x14ac:dyDescent="0.3">
      <c r="B248" s="196"/>
      <c r="C248" s="535"/>
      <c r="D248" s="535"/>
      <c r="E248" s="196" t="s">
        <v>1047</v>
      </c>
      <c r="F248" s="409"/>
      <c r="G248" s="409"/>
      <c r="H248" s="410"/>
      <c r="I248" s="409"/>
      <c r="J248" s="409"/>
    </row>
    <row r="249" spans="2:10" x14ac:dyDescent="0.3">
      <c r="B249" s="196"/>
      <c r="C249" s="535"/>
      <c r="D249" s="535"/>
      <c r="E249" s="196" t="s">
        <v>1048</v>
      </c>
      <c r="F249" s="409">
        <v>320172</v>
      </c>
      <c r="G249" s="409">
        <v>346446</v>
      </c>
      <c r="H249" s="410">
        <v>350961</v>
      </c>
      <c r="I249" s="409">
        <v>350219</v>
      </c>
      <c r="J249" s="409">
        <v>347688</v>
      </c>
    </row>
    <row r="250" spans="2:10" x14ac:dyDescent="0.3">
      <c r="B250" s="196">
        <v>10</v>
      </c>
      <c r="C250" s="535"/>
      <c r="D250" s="535" t="s">
        <v>1049</v>
      </c>
      <c r="E250" s="196" t="s">
        <v>1050</v>
      </c>
      <c r="F250" s="409">
        <v>41959</v>
      </c>
      <c r="G250" s="409">
        <v>31348</v>
      </c>
      <c r="H250" s="410">
        <v>23940</v>
      </c>
      <c r="I250" s="409">
        <v>20170</v>
      </c>
      <c r="J250" s="409">
        <v>24734</v>
      </c>
    </row>
    <row r="251" spans="2:10" x14ac:dyDescent="0.3">
      <c r="B251" s="196"/>
      <c r="C251" s="535"/>
      <c r="D251" s="535"/>
      <c r="E251" s="196" t="s">
        <v>1051</v>
      </c>
      <c r="F251" s="409">
        <v>52658</v>
      </c>
      <c r="G251" s="409">
        <v>144555</v>
      </c>
      <c r="H251" s="410">
        <v>48398.2</v>
      </c>
      <c r="I251" s="409">
        <v>67155</v>
      </c>
      <c r="J251" s="409">
        <v>65128</v>
      </c>
    </row>
    <row r="252" spans="2:10" x14ac:dyDescent="0.3">
      <c r="B252" s="196"/>
      <c r="C252" s="535"/>
      <c r="D252" s="535"/>
      <c r="E252" s="196" t="s">
        <v>1052</v>
      </c>
      <c r="F252" s="409">
        <v>6863</v>
      </c>
      <c r="G252" s="409">
        <v>11740</v>
      </c>
      <c r="H252" s="410">
        <v>25515</v>
      </c>
      <c r="I252" s="409">
        <v>24171</v>
      </c>
      <c r="J252" s="409">
        <v>53898</v>
      </c>
    </row>
    <row r="253" spans="2:10" x14ac:dyDescent="0.3">
      <c r="B253" s="196"/>
      <c r="C253" s="535"/>
      <c r="D253" s="535"/>
      <c r="E253" s="196" t="s">
        <v>1053</v>
      </c>
      <c r="F253" s="409"/>
      <c r="G253" s="409">
        <v>97283</v>
      </c>
      <c r="H253" s="410">
        <v>97113</v>
      </c>
      <c r="I253" s="409">
        <v>92999</v>
      </c>
      <c r="J253" s="409">
        <v>92149</v>
      </c>
    </row>
    <row r="254" spans="2:10" ht="26.4" x14ac:dyDescent="0.3">
      <c r="B254" s="196">
        <v>11</v>
      </c>
      <c r="C254" s="535" t="s">
        <v>1054</v>
      </c>
      <c r="D254" s="535" t="s">
        <v>1055</v>
      </c>
      <c r="E254" s="196" t="s">
        <v>1056</v>
      </c>
      <c r="F254" s="409">
        <v>93039</v>
      </c>
      <c r="G254" s="409">
        <v>162202</v>
      </c>
      <c r="H254" s="410">
        <v>166258</v>
      </c>
      <c r="I254" s="409">
        <v>148825</v>
      </c>
      <c r="J254" s="409">
        <v>131206</v>
      </c>
    </row>
    <row r="255" spans="2:10" x14ac:dyDescent="0.3">
      <c r="B255" s="196"/>
      <c r="C255" s="535"/>
      <c r="D255" s="535"/>
      <c r="E255" s="196" t="s">
        <v>1057</v>
      </c>
      <c r="F255" s="409">
        <v>173544</v>
      </c>
      <c r="G255" s="409">
        <v>147233</v>
      </c>
      <c r="H255" s="410">
        <v>116953</v>
      </c>
      <c r="I255" s="409">
        <v>172894</v>
      </c>
      <c r="J255" s="409">
        <v>133857</v>
      </c>
    </row>
    <row r="256" spans="2:10" x14ac:dyDescent="0.3">
      <c r="B256" s="196"/>
      <c r="C256" s="535"/>
      <c r="D256" s="535"/>
      <c r="E256" s="196" t="s">
        <v>1058</v>
      </c>
      <c r="F256" s="409">
        <v>62096</v>
      </c>
      <c r="G256" s="409"/>
      <c r="H256" s="410"/>
      <c r="I256" s="409"/>
      <c r="J256" s="409"/>
    </row>
    <row r="257" spans="2:10" x14ac:dyDescent="0.3">
      <c r="B257" s="196"/>
      <c r="C257" s="535"/>
      <c r="D257" s="535"/>
      <c r="E257" s="196" t="s">
        <v>1059</v>
      </c>
      <c r="F257" s="409"/>
      <c r="G257" s="409">
        <v>72856</v>
      </c>
      <c r="H257" s="410">
        <v>133628</v>
      </c>
      <c r="I257" s="409">
        <v>128331</v>
      </c>
      <c r="J257" s="409">
        <v>295408</v>
      </c>
    </row>
    <row r="258" spans="2:10" x14ac:dyDescent="0.3">
      <c r="B258" s="196"/>
      <c r="C258" s="535"/>
      <c r="D258" s="535"/>
      <c r="E258" s="196" t="s">
        <v>1060</v>
      </c>
      <c r="F258" s="409">
        <v>104939</v>
      </c>
      <c r="G258" s="409">
        <v>61365</v>
      </c>
      <c r="H258" s="410">
        <v>33338</v>
      </c>
      <c r="I258" s="409">
        <v>12761</v>
      </c>
      <c r="J258" s="409">
        <v>49696</v>
      </c>
    </row>
    <row r="259" spans="2:10" x14ac:dyDescent="0.3">
      <c r="B259" s="196"/>
      <c r="C259" s="535"/>
      <c r="D259" s="535"/>
      <c r="E259" s="196" t="s">
        <v>1061</v>
      </c>
      <c r="F259" s="409">
        <v>69548</v>
      </c>
      <c r="G259" s="409">
        <v>168822</v>
      </c>
      <c r="H259" s="410">
        <v>157778</v>
      </c>
      <c r="I259" s="409">
        <v>104296</v>
      </c>
      <c r="J259" s="409">
        <v>190716</v>
      </c>
    </row>
    <row r="260" spans="2:10" x14ac:dyDescent="0.3">
      <c r="B260" s="196"/>
      <c r="C260" s="535"/>
      <c r="D260" s="535"/>
      <c r="E260" s="196" t="s">
        <v>1062</v>
      </c>
      <c r="F260" s="409">
        <v>209450</v>
      </c>
      <c r="G260" s="409">
        <v>154382</v>
      </c>
      <c r="H260" s="410">
        <v>126040</v>
      </c>
      <c r="I260" s="409">
        <v>93495</v>
      </c>
      <c r="J260" s="409">
        <v>65412</v>
      </c>
    </row>
    <row r="261" spans="2:10" x14ac:dyDescent="0.3">
      <c r="B261" s="196"/>
      <c r="C261" s="535"/>
      <c r="D261" s="535"/>
      <c r="E261" s="196" t="s">
        <v>1063</v>
      </c>
      <c r="F261" s="409">
        <v>145454</v>
      </c>
      <c r="G261" s="409">
        <v>158377</v>
      </c>
      <c r="H261" s="410">
        <v>131430</v>
      </c>
      <c r="I261" s="409">
        <v>71235</v>
      </c>
      <c r="J261" s="409">
        <v>52452</v>
      </c>
    </row>
    <row r="262" spans="2:10" x14ac:dyDescent="0.3">
      <c r="B262" s="196"/>
      <c r="C262" s="535"/>
      <c r="D262" s="535"/>
      <c r="E262" s="196" t="s">
        <v>1064</v>
      </c>
      <c r="F262" s="409">
        <v>247822</v>
      </c>
      <c r="G262" s="409">
        <v>130007</v>
      </c>
      <c r="H262" s="410">
        <v>169413</v>
      </c>
      <c r="I262" s="409">
        <v>154605</v>
      </c>
      <c r="J262" s="409">
        <v>165251</v>
      </c>
    </row>
    <row r="263" spans="2:10" x14ac:dyDescent="0.3">
      <c r="B263" s="196"/>
      <c r="C263" s="535"/>
      <c r="D263" s="535"/>
      <c r="E263" s="196" t="s">
        <v>1065</v>
      </c>
      <c r="F263" s="409">
        <v>135258</v>
      </c>
      <c r="G263" s="409">
        <v>121868</v>
      </c>
      <c r="H263" s="410">
        <v>56546</v>
      </c>
      <c r="I263" s="409">
        <v>56503</v>
      </c>
      <c r="J263" s="409">
        <v>34963</v>
      </c>
    </row>
    <row r="264" spans="2:10" x14ac:dyDescent="0.3">
      <c r="B264" s="196"/>
      <c r="C264" s="535"/>
      <c r="D264" s="535"/>
      <c r="E264" s="196" t="s">
        <v>1066</v>
      </c>
      <c r="F264" s="409">
        <v>73713</v>
      </c>
      <c r="G264" s="409">
        <v>150219</v>
      </c>
      <c r="H264" s="410">
        <v>137490</v>
      </c>
      <c r="I264" s="409">
        <v>141229</v>
      </c>
      <c r="J264" s="409">
        <v>255632</v>
      </c>
    </row>
    <row r="265" spans="2:10" x14ac:dyDescent="0.3">
      <c r="B265" s="196"/>
      <c r="C265" s="535"/>
      <c r="D265" s="535"/>
      <c r="E265" s="196" t="s">
        <v>1067</v>
      </c>
      <c r="F265" s="409">
        <v>143640</v>
      </c>
      <c r="G265" s="409">
        <v>60273</v>
      </c>
      <c r="H265" s="410">
        <v>79693</v>
      </c>
      <c r="I265" s="409">
        <v>85676</v>
      </c>
      <c r="J265" s="409">
        <v>24808</v>
      </c>
    </row>
    <row r="266" spans="2:10" x14ac:dyDescent="0.3">
      <c r="B266" s="196"/>
      <c r="C266" s="535"/>
      <c r="D266" s="535"/>
      <c r="E266" s="196" t="s">
        <v>1068</v>
      </c>
      <c r="F266" s="409">
        <v>2819</v>
      </c>
      <c r="G266" s="409">
        <v>86370</v>
      </c>
      <c r="H266" s="410">
        <v>98201</v>
      </c>
      <c r="I266" s="409">
        <v>94150</v>
      </c>
      <c r="J266" s="409">
        <v>64779</v>
      </c>
    </row>
    <row r="267" spans="2:10" x14ac:dyDescent="0.3">
      <c r="B267" s="196"/>
      <c r="C267" s="535"/>
      <c r="D267" s="535"/>
      <c r="E267" s="196" t="s">
        <v>1069</v>
      </c>
      <c r="F267" s="409">
        <v>3759</v>
      </c>
      <c r="G267" s="409"/>
      <c r="H267" s="410"/>
      <c r="I267" s="409"/>
      <c r="J267" s="409"/>
    </row>
    <row r="268" spans="2:10" x14ac:dyDescent="0.3">
      <c r="B268" s="196">
        <v>12</v>
      </c>
      <c r="C268" s="535" t="s">
        <v>1070</v>
      </c>
      <c r="D268" s="535" t="s">
        <v>1071</v>
      </c>
      <c r="E268" s="196" t="s">
        <v>1072</v>
      </c>
      <c r="F268" s="409">
        <v>315360</v>
      </c>
      <c r="G268" s="409">
        <v>226029</v>
      </c>
      <c r="H268" s="410">
        <v>209598</v>
      </c>
      <c r="I268" s="409">
        <v>138461</v>
      </c>
      <c r="J268" s="409">
        <v>130555</v>
      </c>
    </row>
    <row r="269" spans="2:10" x14ac:dyDescent="0.3">
      <c r="B269" s="196">
        <v>13</v>
      </c>
      <c r="C269" s="535"/>
      <c r="D269" s="535" t="s">
        <v>1070</v>
      </c>
      <c r="E269" s="196" t="s">
        <v>1073</v>
      </c>
      <c r="F269" s="409">
        <v>307845</v>
      </c>
      <c r="G269" s="409">
        <v>318227</v>
      </c>
      <c r="H269" s="410">
        <v>309237</v>
      </c>
      <c r="I269" s="409">
        <v>177703</v>
      </c>
      <c r="J269" s="409">
        <v>83030</v>
      </c>
    </row>
    <row r="270" spans="2:10" x14ac:dyDescent="0.3">
      <c r="B270" s="196"/>
      <c r="C270" s="535"/>
      <c r="D270" s="535"/>
      <c r="E270" s="196" t="s">
        <v>1074</v>
      </c>
      <c r="F270" s="409">
        <v>108000</v>
      </c>
      <c r="G270" s="409">
        <v>139162</v>
      </c>
      <c r="H270" s="410">
        <v>163403</v>
      </c>
      <c r="I270" s="409">
        <v>77635</v>
      </c>
      <c r="J270" s="409">
        <v>32292</v>
      </c>
    </row>
    <row r="271" spans="2:10" x14ac:dyDescent="0.3">
      <c r="B271" s="196"/>
      <c r="C271" s="535"/>
      <c r="D271" s="535"/>
      <c r="E271" s="196" t="s">
        <v>1075</v>
      </c>
      <c r="F271" s="409">
        <v>527565</v>
      </c>
      <c r="G271" s="409">
        <v>538439</v>
      </c>
      <c r="H271" s="410">
        <v>506485</v>
      </c>
      <c r="I271" s="409">
        <v>268484</v>
      </c>
      <c r="J271" s="409">
        <v>162688</v>
      </c>
    </row>
    <row r="272" spans="2:10" x14ac:dyDescent="0.3">
      <c r="B272" s="196"/>
      <c r="C272" s="535"/>
      <c r="D272" s="535"/>
      <c r="E272" s="196" t="s">
        <v>1076</v>
      </c>
      <c r="F272" s="409">
        <v>373196</v>
      </c>
      <c r="G272" s="409">
        <v>361850</v>
      </c>
      <c r="H272" s="410">
        <v>374846</v>
      </c>
      <c r="I272" s="409">
        <v>217903</v>
      </c>
      <c r="J272" s="409">
        <v>125301</v>
      </c>
    </row>
    <row r="273" spans="2:10" x14ac:dyDescent="0.3">
      <c r="B273" s="196"/>
      <c r="C273" s="535"/>
      <c r="D273" s="535"/>
      <c r="E273" s="196" t="s">
        <v>1077</v>
      </c>
      <c r="F273" s="409"/>
      <c r="G273" s="409"/>
      <c r="H273" s="410"/>
      <c r="I273" s="409"/>
      <c r="J273" s="409">
        <v>50</v>
      </c>
    </row>
    <row r="274" spans="2:10" x14ac:dyDescent="0.3">
      <c r="B274" s="196"/>
      <c r="C274" s="535"/>
      <c r="D274" s="535"/>
      <c r="E274" s="196" t="s">
        <v>1078</v>
      </c>
      <c r="F274" s="409">
        <v>149202</v>
      </c>
      <c r="G274" s="409">
        <v>65808</v>
      </c>
      <c r="H274" s="410">
        <v>243043</v>
      </c>
      <c r="I274" s="409">
        <v>114248</v>
      </c>
      <c r="J274" s="409">
        <v>132877</v>
      </c>
    </row>
    <row r="275" spans="2:10" x14ac:dyDescent="0.3">
      <c r="B275" s="196"/>
      <c r="C275" s="535"/>
      <c r="D275" s="535"/>
      <c r="E275" s="196" t="s">
        <v>1079</v>
      </c>
      <c r="F275" s="409">
        <v>182956</v>
      </c>
      <c r="G275" s="409">
        <v>197094</v>
      </c>
      <c r="H275" s="410">
        <v>192002</v>
      </c>
      <c r="I275" s="409">
        <v>85534</v>
      </c>
      <c r="J275" s="409">
        <v>36792</v>
      </c>
    </row>
    <row r="276" spans="2:10" x14ac:dyDescent="0.3">
      <c r="B276" s="196"/>
      <c r="C276" s="535"/>
      <c r="D276" s="535"/>
      <c r="E276" s="196" t="s">
        <v>1080</v>
      </c>
      <c r="F276" s="409">
        <v>289115</v>
      </c>
      <c r="G276" s="409">
        <v>313636</v>
      </c>
      <c r="H276" s="410">
        <v>323738</v>
      </c>
      <c r="I276" s="409">
        <v>192153</v>
      </c>
      <c r="J276" s="409">
        <v>67198</v>
      </c>
    </row>
    <row r="277" spans="2:10" x14ac:dyDescent="0.3">
      <c r="B277" s="196"/>
      <c r="C277" s="535"/>
      <c r="D277" s="535"/>
      <c r="E277" s="196" t="s">
        <v>1081</v>
      </c>
      <c r="F277" s="409">
        <v>181799</v>
      </c>
      <c r="G277" s="409">
        <v>195313</v>
      </c>
      <c r="H277" s="410">
        <v>173006</v>
      </c>
      <c r="I277" s="409">
        <v>97624</v>
      </c>
      <c r="J277" s="409">
        <v>38391</v>
      </c>
    </row>
    <row r="278" spans="2:10" x14ac:dyDescent="0.3">
      <c r="B278" s="196"/>
      <c r="C278" s="535"/>
      <c r="D278" s="535"/>
      <c r="E278" s="196" t="s">
        <v>1082</v>
      </c>
      <c r="F278" s="409">
        <v>479308</v>
      </c>
      <c r="G278" s="409">
        <v>488540</v>
      </c>
      <c r="H278" s="410">
        <v>472795</v>
      </c>
      <c r="I278" s="409">
        <v>443728</v>
      </c>
      <c r="J278" s="409">
        <v>420688</v>
      </c>
    </row>
    <row r="279" spans="2:10" x14ac:dyDescent="0.3">
      <c r="B279" s="196"/>
      <c r="C279" s="535"/>
      <c r="D279" s="535"/>
      <c r="E279" s="196" t="s">
        <v>1083</v>
      </c>
      <c r="F279" s="409"/>
      <c r="G279" s="409"/>
      <c r="H279" s="410"/>
      <c r="I279" s="409"/>
      <c r="J279" s="409"/>
    </row>
    <row r="280" spans="2:10" x14ac:dyDescent="0.3">
      <c r="B280" s="196"/>
      <c r="C280" s="535"/>
      <c r="D280" s="535"/>
      <c r="E280" s="196" t="s">
        <v>1084</v>
      </c>
      <c r="F280" s="409"/>
      <c r="G280" s="409"/>
      <c r="H280" s="410"/>
      <c r="I280" s="409"/>
      <c r="J280" s="409"/>
    </row>
    <row r="281" spans="2:10" x14ac:dyDescent="0.3">
      <c r="B281" s="196"/>
      <c r="C281" s="535"/>
      <c r="D281" s="535"/>
      <c r="E281" s="196" t="s">
        <v>1085</v>
      </c>
      <c r="F281" s="409">
        <v>20952</v>
      </c>
      <c r="G281" s="409">
        <v>28490</v>
      </c>
      <c r="H281" s="410">
        <v>42966</v>
      </c>
      <c r="I281" s="409">
        <v>13387</v>
      </c>
      <c r="J281" s="409"/>
    </row>
    <row r="282" spans="2:10" x14ac:dyDescent="0.3">
      <c r="B282" s="196"/>
      <c r="C282" s="535"/>
      <c r="D282" s="535"/>
      <c r="E282" s="196" t="s">
        <v>1086</v>
      </c>
      <c r="F282" s="409"/>
      <c r="G282" s="409"/>
      <c r="H282" s="410"/>
      <c r="I282" s="409">
        <v>573684</v>
      </c>
      <c r="J282" s="409">
        <v>850908</v>
      </c>
    </row>
    <row r="283" spans="2:10" x14ac:dyDescent="0.3">
      <c r="B283" s="196"/>
      <c r="C283" s="535"/>
      <c r="D283" s="535"/>
      <c r="E283" s="196" t="s">
        <v>1087</v>
      </c>
      <c r="F283" s="409"/>
      <c r="G283" s="409"/>
      <c r="H283" s="410"/>
      <c r="I283" s="409">
        <v>501411</v>
      </c>
      <c r="J283" s="409">
        <v>832169</v>
      </c>
    </row>
    <row r="284" spans="2:10" x14ac:dyDescent="0.3">
      <c r="B284" s="196"/>
      <c r="C284" s="535"/>
      <c r="D284" s="535"/>
      <c r="E284" s="196" t="s">
        <v>1088</v>
      </c>
      <c r="F284" s="409"/>
      <c r="G284" s="409"/>
      <c r="H284" s="410"/>
      <c r="I284" s="409">
        <v>306720</v>
      </c>
      <c r="J284" s="409">
        <v>463153</v>
      </c>
    </row>
    <row r="285" spans="2:10" x14ac:dyDescent="0.3">
      <c r="B285" s="196"/>
      <c r="C285" s="535"/>
      <c r="D285" s="535"/>
      <c r="E285" s="196" t="s">
        <v>1089</v>
      </c>
      <c r="F285" s="409"/>
      <c r="G285" s="409"/>
      <c r="H285" s="410"/>
      <c r="I285" s="409"/>
      <c r="J285" s="409">
        <v>26625</v>
      </c>
    </row>
    <row r="286" spans="2:10" x14ac:dyDescent="0.3">
      <c r="B286" s="196">
        <v>14</v>
      </c>
      <c r="C286" s="535"/>
      <c r="D286" s="535" t="s">
        <v>1090</v>
      </c>
      <c r="E286" s="196" t="s">
        <v>1091</v>
      </c>
      <c r="F286" s="409">
        <v>49615</v>
      </c>
      <c r="G286" s="409">
        <v>44900</v>
      </c>
      <c r="H286" s="410">
        <v>46706</v>
      </c>
      <c r="I286" s="409">
        <v>45563</v>
      </c>
      <c r="J286" s="409">
        <v>23857</v>
      </c>
    </row>
    <row r="287" spans="2:10" x14ac:dyDescent="0.3">
      <c r="B287" s="196"/>
      <c r="C287" s="535"/>
      <c r="D287" s="535"/>
      <c r="E287" s="196" t="s">
        <v>1092</v>
      </c>
      <c r="F287" s="409"/>
      <c r="G287" s="409"/>
      <c r="H287" s="410">
        <v>20043</v>
      </c>
      <c r="I287" s="409">
        <v>6763</v>
      </c>
      <c r="J287" s="409">
        <v>10215</v>
      </c>
    </row>
    <row r="288" spans="2:10" x14ac:dyDescent="0.3">
      <c r="B288" s="196"/>
      <c r="C288" s="535"/>
      <c r="D288" s="535"/>
      <c r="E288" s="196" t="s">
        <v>1092</v>
      </c>
      <c r="F288" s="409"/>
      <c r="G288" s="409"/>
      <c r="H288" s="410"/>
      <c r="I288" s="409"/>
      <c r="J288" s="409">
        <v>7848</v>
      </c>
    </row>
    <row r="289" spans="2:10" x14ac:dyDescent="0.3">
      <c r="B289" s="196">
        <v>15</v>
      </c>
      <c r="C289" s="535"/>
      <c r="D289" s="535" t="s">
        <v>1093</v>
      </c>
      <c r="E289" s="196" t="s">
        <v>1094</v>
      </c>
      <c r="F289" s="409">
        <v>21895</v>
      </c>
      <c r="G289" s="409">
        <v>25575</v>
      </c>
      <c r="H289" s="410">
        <v>29646</v>
      </c>
      <c r="I289" s="409">
        <v>12583</v>
      </c>
      <c r="J289" s="409">
        <v>113</v>
      </c>
    </row>
    <row r="290" spans="2:10" x14ac:dyDescent="0.3">
      <c r="B290" s="196"/>
      <c r="C290" s="535"/>
      <c r="D290" s="535"/>
      <c r="E290" s="196" t="s">
        <v>1095</v>
      </c>
      <c r="F290" s="409">
        <v>51819</v>
      </c>
      <c r="G290" s="409">
        <v>60480</v>
      </c>
      <c r="H290" s="410">
        <v>72588</v>
      </c>
      <c r="I290" s="409">
        <v>34055</v>
      </c>
      <c r="J290" s="409">
        <v>2095</v>
      </c>
    </row>
    <row r="291" spans="2:10" x14ac:dyDescent="0.3">
      <c r="B291" s="196">
        <v>16</v>
      </c>
      <c r="C291" s="535" t="s">
        <v>1096</v>
      </c>
      <c r="D291" s="535" t="s">
        <v>1097</v>
      </c>
      <c r="E291" s="196" t="s">
        <v>1098</v>
      </c>
      <c r="F291" s="409">
        <v>567652</v>
      </c>
      <c r="G291" s="409">
        <v>542409</v>
      </c>
      <c r="H291" s="410">
        <v>501590</v>
      </c>
      <c r="I291" s="409">
        <v>545893</v>
      </c>
      <c r="J291" s="409">
        <v>540240</v>
      </c>
    </row>
    <row r="292" spans="2:10" x14ac:dyDescent="0.3">
      <c r="B292" s="196"/>
      <c r="C292" s="535"/>
      <c r="D292" s="535"/>
      <c r="E292" s="196" t="s">
        <v>1099</v>
      </c>
      <c r="F292" s="409">
        <v>1216607</v>
      </c>
      <c r="G292" s="409">
        <v>1375115</v>
      </c>
      <c r="H292" s="410">
        <v>1335970</v>
      </c>
      <c r="I292" s="409">
        <v>1262503</v>
      </c>
      <c r="J292" s="409">
        <v>1271965</v>
      </c>
    </row>
    <row r="293" spans="2:10" x14ac:dyDescent="0.3">
      <c r="B293" s="196"/>
      <c r="C293" s="535"/>
      <c r="D293" s="535"/>
      <c r="E293" s="196" t="s">
        <v>1100</v>
      </c>
      <c r="F293" s="409">
        <v>374189</v>
      </c>
      <c r="G293" s="409">
        <v>327149</v>
      </c>
      <c r="H293" s="410">
        <v>348527</v>
      </c>
      <c r="I293" s="409">
        <v>315323</v>
      </c>
      <c r="J293" s="409">
        <v>374646</v>
      </c>
    </row>
    <row r="294" spans="2:10" x14ac:dyDescent="0.3">
      <c r="B294" s="196"/>
      <c r="C294" s="535"/>
      <c r="D294" s="535"/>
      <c r="E294" s="196" t="s">
        <v>1101</v>
      </c>
      <c r="F294" s="409">
        <v>1135637</v>
      </c>
      <c r="G294" s="409">
        <v>1379422</v>
      </c>
      <c r="H294" s="410">
        <v>1014186</v>
      </c>
      <c r="I294" s="409">
        <v>994252</v>
      </c>
      <c r="J294" s="409">
        <v>1084809</v>
      </c>
    </row>
    <row r="295" spans="2:10" x14ac:dyDescent="0.3">
      <c r="B295" s="196"/>
      <c r="C295" s="535"/>
      <c r="D295" s="535"/>
      <c r="E295" s="196" t="s">
        <v>1102</v>
      </c>
      <c r="F295" s="409">
        <v>717082</v>
      </c>
      <c r="G295" s="409">
        <v>550036</v>
      </c>
      <c r="H295" s="410">
        <v>564303</v>
      </c>
      <c r="I295" s="409">
        <v>559837</v>
      </c>
      <c r="J295" s="409">
        <v>543132</v>
      </c>
    </row>
    <row r="296" spans="2:10" x14ac:dyDescent="0.3">
      <c r="B296" s="196"/>
      <c r="C296" s="535"/>
      <c r="D296" s="535"/>
      <c r="E296" s="196" t="s">
        <v>1103</v>
      </c>
      <c r="F296" s="409">
        <v>7464</v>
      </c>
      <c r="G296" s="409">
        <v>26884</v>
      </c>
      <c r="H296" s="410">
        <v>7886</v>
      </c>
      <c r="I296" s="409">
        <v>2553</v>
      </c>
      <c r="J296" s="409">
        <v>12460</v>
      </c>
    </row>
    <row r="297" spans="2:10" x14ac:dyDescent="0.3">
      <c r="B297" s="196">
        <v>17</v>
      </c>
      <c r="C297" s="535" t="s">
        <v>1104</v>
      </c>
      <c r="D297" s="535" t="s">
        <v>1104</v>
      </c>
      <c r="E297" s="196" t="s">
        <v>1105</v>
      </c>
      <c r="F297" s="409">
        <v>261165</v>
      </c>
      <c r="G297" s="409">
        <v>246485</v>
      </c>
      <c r="H297" s="410">
        <v>275900</v>
      </c>
      <c r="I297" s="409">
        <v>274729</v>
      </c>
      <c r="J297" s="409">
        <v>276720</v>
      </c>
    </row>
    <row r="298" spans="2:10" x14ac:dyDescent="0.3">
      <c r="B298" s="196"/>
      <c r="C298" s="535"/>
      <c r="D298" s="535"/>
      <c r="E298" s="196" t="s">
        <v>1106</v>
      </c>
      <c r="F298" s="409">
        <v>198157</v>
      </c>
      <c r="G298" s="409">
        <v>177514</v>
      </c>
      <c r="H298" s="410">
        <v>181735</v>
      </c>
      <c r="I298" s="409">
        <v>136051</v>
      </c>
      <c r="J298" s="409">
        <v>132229</v>
      </c>
    </row>
    <row r="299" spans="2:10" x14ac:dyDescent="0.3">
      <c r="B299" s="196">
        <v>18</v>
      </c>
      <c r="C299" s="535" t="s">
        <v>200</v>
      </c>
      <c r="D299" s="535" t="s">
        <v>1107</v>
      </c>
      <c r="E299" s="196" t="s">
        <v>1108</v>
      </c>
      <c r="F299" s="409">
        <v>148190</v>
      </c>
      <c r="G299" s="409">
        <v>147784</v>
      </c>
      <c r="H299" s="410">
        <v>142361</v>
      </c>
      <c r="I299" s="409">
        <v>141505</v>
      </c>
      <c r="J299" s="409">
        <v>140429</v>
      </c>
    </row>
    <row r="300" spans="2:10" x14ac:dyDescent="0.3">
      <c r="B300" s="196">
        <v>19</v>
      </c>
      <c r="C300" s="535"/>
      <c r="D300" s="535" t="s">
        <v>1109</v>
      </c>
      <c r="E300" s="196" t="s">
        <v>1109</v>
      </c>
      <c r="F300" s="409">
        <v>133320</v>
      </c>
      <c r="G300" s="409">
        <v>133320</v>
      </c>
      <c r="H300" s="410">
        <v>131687</v>
      </c>
      <c r="I300" s="409">
        <v>132883</v>
      </c>
      <c r="J300" s="409">
        <v>130365</v>
      </c>
    </row>
    <row r="301" spans="2:10" ht="52.8" x14ac:dyDescent="0.3">
      <c r="B301" s="196">
        <v>20</v>
      </c>
      <c r="C301" s="535"/>
      <c r="D301" s="535" t="s">
        <v>1110</v>
      </c>
      <c r="E301" s="196" t="s">
        <v>1111</v>
      </c>
      <c r="F301" s="409">
        <v>253659</v>
      </c>
      <c r="G301" s="409">
        <v>124176</v>
      </c>
      <c r="H301" s="410">
        <v>248025</v>
      </c>
      <c r="I301" s="409">
        <v>272708</v>
      </c>
      <c r="J301" s="409">
        <v>211407</v>
      </c>
    </row>
    <row r="302" spans="2:10" x14ac:dyDescent="0.3">
      <c r="B302" s="196"/>
      <c r="C302" s="535"/>
      <c r="D302" s="535"/>
      <c r="E302" s="196" t="s">
        <v>1112</v>
      </c>
      <c r="F302" s="409"/>
      <c r="G302" s="409"/>
      <c r="H302" s="410">
        <v>36851</v>
      </c>
      <c r="I302" s="409">
        <v>104354</v>
      </c>
      <c r="J302" s="409">
        <v>135968</v>
      </c>
    </row>
    <row r="303" spans="2:10" x14ac:dyDescent="0.3">
      <c r="B303" s="196"/>
      <c r="C303" s="535"/>
      <c r="D303" s="535"/>
      <c r="E303" s="196" t="s">
        <v>1113</v>
      </c>
      <c r="F303" s="409">
        <v>299939</v>
      </c>
      <c r="G303" s="409">
        <v>278364</v>
      </c>
      <c r="H303" s="410">
        <v>231594</v>
      </c>
      <c r="I303" s="409">
        <v>229435</v>
      </c>
      <c r="J303" s="409">
        <v>240056</v>
      </c>
    </row>
    <row r="304" spans="2:10" ht="26.4" x14ac:dyDescent="0.3">
      <c r="B304" s="196">
        <v>21</v>
      </c>
      <c r="C304" s="535"/>
      <c r="D304" s="535" t="s">
        <v>1114</v>
      </c>
      <c r="E304" s="196" t="s">
        <v>1115</v>
      </c>
      <c r="F304" s="409">
        <v>7127547</v>
      </c>
      <c r="G304" s="409">
        <v>7535694</v>
      </c>
      <c r="H304" s="410">
        <v>7499682</v>
      </c>
      <c r="I304" s="409">
        <v>7645879</v>
      </c>
      <c r="J304" s="409">
        <v>7787961</v>
      </c>
    </row>
    <row r="305" spans="2:10" x14ac:dyDescent="0.3">
      <c r="B305" s="196">
        <v>22</v>
      </c>
      <c r="C305" s="535"/>
      <c r="D305" s="535" t="s">
        <v>1116</v>
      </c>
      <c r="E305" s="196" t="s">
        <v>1117</v>
      </c>
      <c r="F305" s="409">
        <v>315987</v>
      </c>
      <c r="G305" s="409">
        <v>234367</v>
      </c>
      <c r="H305" s="410">
        <v>95704</v>
      </c>
      <c r="I305" s="409">
        <v>173438</v>
      </c>
      <c r="J305" s="409">
        <v>236778</v>
      </c>
    </row>
    <row r="306" spans="2:10" x14ac:dyDescent="0.3">
      <c r="B306" s="196"/>
      <c r="C306" s="535"/>
      <c r="D306" s="535"/>
      <c r="E306" s="196" t="s">
        <v>1118</v>
      </c>
      <c r="F306" s="409">
        <v>586840</v>
      </c>
      <c r="G306" s="409">
        <v>624636</v>
      </c>
      <c r="H306" s="410">
        <v>592619</v>
      </c>
      <c r="I306" s="409">
        <v>639996</v>
      </c>
      <c r="J306" s="409">
        <v>468293</v>
      </c>
    </row>
    <row r="307" spans="2:10" x14ac:dyDescent="0.3">
      <c r="B307" s="196"/>
      <c r="C307" s="535"/>
      <c r="D307" s="535"/>
      <c r="E307" s="196" t="s">
        <v>1119</v>
      </c>
      <c r="F307" s="409">
        <v>292460</v>
      </c>
      <c r="G307" s="409">
        <v>278495</v>
      </c>
      <c r="H307" s="410">
        <v>152532</v>
      </c>
      <c r="I307" s="409">
        <v>409524</v>
      </c>
      <c r="J307" s="409">
        <v>361896</v>
      </c>
    </row>
    <row r="308" spans="2:10" x14ac:dyDescent="0.3">
      <c r="B308" s="196"/>
      <c r="C308" s="535"/>
      <c r="D308" s="535"/>
      <c r="E308" s="196" t="s">
        <v>1120</v>
      </c>
      <c r="F308" s="409">
        <v>159605</v>
      </c>
      <c r="G308" s="409">
        <v>164763</v>
      </c>
      <c r="H308" s="410">
        <v>136341</v>
      </c>
      <c r="I308" s="409">
        <v>319920</v>
      </c>
      <c r="J308" s="409">
        <v>412842</v>
      </c>
    </row>
    <row r="309" spans="2:10" x14ac:dyDescent="0.3">
      <c r="B309" s="196"/>
      <c r="C309" s="535"/>
      <c r="D309" s="535"/>
      <c r="E309" s="196" t="s">
        <v>1121</v>
      </c>
      <c r="F309" s="409">
        <v>513266</v>
      </c>
      <c r="G309" s="409">
        <v>421421</v>
      </c>
      <c r="H309" s="410">
        <v>341599</v>
      </c>
      <c r="I309" s="409">
        <v>463583</v>
      </c>
      <c r="J309" s="409">
        <v>405239</v>
      </c>
    </row>
    <row r="310" spans="2:10" x14ac:dyDescent="0.3">
      <c r="B310" s="196"/>
      <c r="C310" s="535"/>
      <c r="D310" s="535"/>
      <c r="E310" s="196" t="s">
        <v>1122</v>
      </c>
      <c r="F310" s="409">
        <v>643488</v>
      </c>
      <c r="G310" s="409">
        <v>633206</v>
      </c>
      <c r="H310" s="410">
        <v>611931</v>
      </c>
      <c r="I310" s="409">
        <v>387861</v>
      </c>
      <c r="J310" s="409">
        <v>612774</v>
      </c>
    </row>
    <row r="311" spans="2:10" x14ac:dyDescent="0.3">
      <c r="B311" s="196"/>
      <c r="C311" s="535"/>
      <c r="D311" s="535"/>
      <c r="E311" s="196" t="s">
        <v>1123</v>
      </c>
      <c r="F311" s="409">
        <v>137602</v>
      </c>
      <c r="G311" s="409">
        <v>107455</v>
      </c>
      <c r="H311" s="410">
        <v>47538</v>
      </c>
      <c r="I311" s="409">
        <v>87603</v>
      </c>
      <c r="J311" s="409">
        <v>96131</v>
      </c>
    </row>
    <row r="312" spans="2:10" x14ac:dyDescent="0.3">
      <c r="B312" s="196"/>
      <c r="C312" s="535"/>
      <c r="D312" s="535"/>
      <c r="E312" s="196" t="s">
        <v>1124</v>
      </c>
      <c r="F312" s="409"/>
      <c r="G312" s="409"/>
      <c r="H312" s="410"/>
      <c r="I312" s="409"/>
      <c r="J312" s="409"/>
    </row>
    <row r="313" spans="2:10" x14ac:dyDescent="0.3">
      <c r="B313" s="196">
        <v>23</v>
      </c>
      <c r="C313" s="535"/>
      <c r="D313" s="535" t="s">
        <v>1125</v>
      </c>
      <c r="E313" s="196" t="s">
        <v>1126</v>
      </c>
      <c r="F313" s="409"/>
      <c r="G313" s="409"/>
      <c r="H313" s="410">
        <v>168660</v>
      </c>
      <c r="I313" s="409">
        <v>220655</v>
      </c>
      <c r="J313" s="409">
        <v>226139</v>
      </c>
    </row>
    <row r="314" spans="2:10" x14ac:dyDescent="0.3">
      <c r="B314" s="196"/>
      <c r="C314" s="535"/>
      <c r="D314" s="535"/>
      <c r="E314" s="196" t="s">
        <v>1127</v>
      </c>
      <c r="F314" s="409"/>
      <c r="G314" s="409"/>
      <c r="H314" s="410">
        <v>34039</v>
      </c>
      <c r="I314" s="409">
        <v>44473</v>
      </c>
      <c r="J314" s="409">
        <v>47329</v>
      </c>
    </row>
    <row r="315" spans="2:10" x14ac:dyDescent="0.3">
      <c r="B315" s="196"/>
      <c r="C315" s="535"/>
      <c r="D315" s="535"/>
      <c r="E315" s="196" t="s">
        <v>1128</v>
      </c>
      <c r="F315" s="409"/>
      <c r="G315" s="409"/>
      <c r="H315" s="410">
        <v>107490</v>
      </c>
      <c r="I315" s="409">
        <v>127371</v>
      </c>
      <c r="J315" s="409">
        <v>106246</v>
      </c>
    </row>
    <row r="316" spans="2:10" x14ac:dyDescent="0.3">
      <c r="B316" s="196">
        <v>24</v>
      </c>
      <c r="C316" s="535" t="s">
        <v>1129</v>
      </c>
      <c r="D316" s="535" t="s">
        <v>1130</v>
      </c>
      <c r="E316" s="196" t="s">
        <v>1131</v>
      </c>
      <c r="F316" s="409">
        <v>490800</v>
      </c>
      <c r="G316" s="409">
        <v>566240</v>
      </c>
      <c r="H316" s="410">
        <v>680125</v>
      </c>
      <c r="I316" s="409">
        <v>697260</v>
      </c>
      <c r="J316" s="409">
        <v>502353</v>
      </c>
    </row>
    <row r="317" spans="2:10" x14ac:dyDescent="0.3">
      <c r="B317" s="196"/>
      <c r="C317" s="535"/>
      <c r="D317" s="535"/>
      <c r="E317" s="196" t="s">
        <v>1132</v>
      </c>
      <c r="F317" s="409">
        <v>245863</v>
      </c>
      <c r="G317" s="409">
        <v>220957.3</v>
      </c>
      <c r="H317" s="410">
        <v>231665</v>
      </c>
      <c r="I317" s="409">
        <v>603463</v>
      </c>
      <c r="J317" s="409">
        <v>544705</v>
      </c>
    </row>
    <row r="318" spans="2:10" x14ac:dyDescent="0.3">
      <c r="B318" s="196"/>
      <c r="C318" s="535"/>
      <c r="D318" s="535"/>
      <c r="E318" s="196" t="s">
        <v>1133</v>
      </c>
      <c r="F318" s="409">
        <v>786447</v>
      </c>
      <c r="G318" s="409">
        <v>710818.4</v>
      </c>
      <c r="H318" s="410">
        <v>846034</v>
      </c>
      <c r="I318" s="409">
        <v>495831</v>
      </c>
      <c r="J318" s="409">
        <v>459177</v>
      </c>
    </row>
    <row r="319" spans="2:10" x14ac:dyDescent="0.3">
      <c r="B319" s="196"/>
      <c r="C319" s="535"/>
      <c r="D319" s="535"/>
      <c r="E319" s="196" t="s">
        <v>1134</v>
      </c>
      <c r="F319" s="409">
        <v>10149</v>
      </c>
      <c r="G319" s="409">
        <v>25863.5</v>
      </c>
      <c r="H319" s="410">
        <v>126753</v>
      </c>
      <c r="I319" s="409">
        <v>91385</v>
      </c>
      <c r="J319" s="409">
        <v>367262</v>
      </c>
    </row>
    <row r="320" spans="2:10" x14ac:dyDescent="0.3">
      <c r="B320" s="196"/>
      <c r="C320" s="535"/>
      <c r="D320" s="535"/>
      <c r="E320" s="196" t="s">
        <v>1135</v>
      </c>
      <c r="F320" s="409"/>
      <c r="G320" s="409"/>
      <c r="H320" s="410">
        <v>44167</v>
      </c>
      <c r="I320" s="409"/>
      <c r="J320" s="409">
        <v>5390</v>
      </c>
    </row>
    <row r="321" spans="2:10" ht="52.8" x14ac:dyDescent="0.3">
      <c r="B321" s="196">
        <v>25</v>
      </c>
      <c r="C321" s="535" t="s">
        <v>200</v>
      </c>
      <c r="D321" s="535" t="s">
        <v>1136</v>
      </c>
      <c r="E321" s="196" t="s">
        <v>1137</v>
      </c>
      <c r="F321" s="413" t="s">
        <v>1138</v>
      </c>
      <c r="G321" s="409"/>
      <c r="H321" s="410">
        <v>32168</v>
      </c>
      <c r="I321" s="409">
        <v>8120</v>
      </c>
      <c r="J321" s="409">
        <v>30815</v>
      </c>
    </row>
    <row r="322" spans="2:10" x14ac:dyDescent="0.3">
      <c r="B322" s="196"/>
      <c r="C322" s="535"/>
      <c r="D322" s="535"/>
      <c r="E322" s="196" t="s">
        <v>1139</v>
      </c>
      <c r="F322" s="409"/>
      <c r="G322" s="409"/>
      <c r="H322" s="410">
        <v>4680</v>
      </c>
      <c r="I322" s="409">
        <v>2784</v>
      </c>
      <c r="J322" s="409">
        <v>337</v>
      </c>
    </row>
    <row r="323" spans="2:10" x14ac:dyDescent="0.3">
      <c r="B323" s="196"/>
      <c r="C323" s="535"/>
      <c r="D323" s="535"/>
      <c r="E323" s="196" t="s">
        <v>1140</v>
      </c>
      <c r="F323" s="409"/>
      <c r="G323" s="409"/>
      <c r="H323" s="410">
        <v>25808</v>
      </c>
      <c r="I323" s="409">
        <v>12514</v>
      </c>
      <c r="J323" s="409">
        <v>5234</v>
      </c>
    </row>
    <row r="324" spans="2:10" x14ac:dyDescent="0.3">
      <c r="B324" s="196"/>
      <c r="C324" s="535"/>
      <c r="D324" s="535"/>
      <c r="E324" s="196" t="s">
        <v>1141</v>
      </c>
      <c r="F324" s="409"/>
      <c r="G324" s="409"/>
      <c r="H324" s="410"/>
      <c r="I324" s="409">
        <v>5568</v>
      </c>
      <c r="J324" s="409">
        <v>28234</v>
      </c>
    </row>
    <row r="325" spans="2:10" x14ac:dyDescent="0.3">
      <c r="B325" s="196"/>
      <c r="C325" s="535"/>
      <c r="D325" s="535"/>
      <c r="E325" s="196" t="s">
        <v>1142</v>
      </c>
      <c r="F325" s="409"/>
      <c r="G325" s="409"/>
      <c r="H325" s="410">
        <v>1810</v>
      </c>
      <c r="I325" s="409">
        <v>698</v>
      </c>
      <c r="J325" s="409">
        <v>1564</v>
      </c>
    </row>
    <row r="326" spans="2:10" x14ac:dyDescent="0.3">
      <c r="B326" s="196"/>
      <c r="C326" s="535"/>
      <c r="D326" s="535"/>
      <c r="E326" s="196" t="s">
        <v>1143</v>
      </c>
      <c r="F326" s="409"/>
      <c r="G326" s="409"/>
      <c r="H326" s="410">
        <v>37442</v>
      </c>
      <c r="I326" s="409">
        <v>34733</v>
      </c>
      <c r="J326" s="409">
        <v>14368</v>
      </c>
    </row>
    <row r="327" spans="2:10" x14ac:dyDescent="0.3">
      <c r="B327" s="196">
        <v>26</v>
      </c>
      <c r="C327" s="535"/>
      <c r="D327" s="535" t="s">
        <v>1144</v>
      </c>
      <c r="E327" s="196" t="s">
        <v>1145</v>
      </c>
      <c r="F327" s="357"/>
      <c r="G327" s="412">
        <v>205054.96</v>
      </c>
      <c r="H327" s="410">
        <v>153375</v>
      </c>
      <c r="I327" s="409">
        <v>181559</v>
      </c>
      <c r="J327" s="409">
        <v>136445</v>
      </c>
    </row>
    <row r="328" spans="2:10" x14ac:dyDescent="0.3">
      <c r="B328" s="196"/>
      <c r="C328" s="535"/>
      <c r="D328" s="535"/>
      <c r="E328" s="196" t="s">
        <v>1146</v>
      </c>
      <c r="F328" s="357"/>
      <c r="G328" s="412">
        <v>62095.87</v>
      </c>
      <c r="H328" s="410">
        <v>51518</v>
      </c>
      <c r="I328" s="409">
        <v>60711</v>
      </c>
      <c r="J328" s="409">
        <v>34797</v>
      </c>
    </row>
    <row r="329" spans="2:10" x14ac:dyDescent="0.3">
      <c r="B329" s="196"/>
      <c r="C329" s="535"/>
      <c r="D329" s="535"/>
      <c r="E329" s="196" t="s">
        <v>1147</v>
      </c>
      <c r="F329" s="357"/>
      <c r="G329" s="412">
        <v>25486.28</v>
      </c>
      <c r="H329" s="410">
        <v>26958</v>
      </c>
      <c r="I329" s="409">
        <v>9785</v>
      </c>
      <c r="J329" s="409">
        <v>6111</v>
      </c>
    </row>
    <row r="330" spans="2:10" x14ac:dyDescent="0.3">
      <c r="B330" s="196"/>
      <c r="C330" s="535"/>
      <c r="D330" s="535"/>
      <c r="E330" s="196" t="s">
        <v>1148</v>
      </c>
      <c r="F330" s="357"/>
      <c r="G330" s="412">
        <v>30485.38</v>
      </c>
      <c r="H330" s="410">
        <v>27417</v>
      </c>
      <c r="I330" s="409">
        <v>23588</v>
      </c>
      <c r="J330" s="409">
        <v>23459</v>
      </c>
    </row>
    <row r="331" spans="2:10" x14ac:dyDescent="0.3">
      <c r="B331" s="196">
        <v>27</v>
      </c>
      <c r="C331" s="535"/>
      <c r="D331" s="535" t="s">
        <v>957</v>
      </c>
      <c r="E331" s="196" t="s">
        <v>1149</v>
      </c>
      <c r="F331" s="357"/>
      <c r="G331" s="412">
        <v>100292.91</v>
      </c>
      <c r="H331" s="410">
        <v>76780</v>
      </c>
      <c r="I331" s="409">
        <v>67358</v>
      </c>
      <c r="J331" s="409">
        <v>37828</v>
      </c>
    </row>
    <row r="332" spans="2:10" x14ac:dyDescent="0.3">
      <c r="B332" s="196">
        <v>28</v>
      </c>
      <c r="C332" s="535"/>
      <c r="D332" s="535" t="s">
        <v>950</v>
      </c>
      <c r="E332" s="196" t="s">
        <v>1150</v>
      </c>
      <c r="F332" s="357"/>
      <c r="G332" s="412">
        <v>63684.45</v>
      </c>
      <c r="H332" s="410">
        <v>56077</v>
      </c>
      <c r="I332" s="409">
        <v>49934</v>
      </c>
      <c r="J332" s="409">
        <v>40978</v>
      </c>
    </row>
    <row r="333" spans="2:10" ht="15" customHeight="1" x14ac:dyDescent="0.3">
      <c r="B333" s="461"/>
      <c r="C333" s="461"/>
      <c r="D333" s="461"/>
      <c r="E333" s="460"/>
      <c r="F333" s="461"/>
      <c r="G333" s="461"/>
      <c r="H333" s="461"/>
      <c r="I333" s="461"/>
      <c r="J333" s="461"/>
    </row>
    <row r="334" spans="2:10" x14ac:dyDescent="0.3">
      <c r="B334" s="1027" t="s">
        <v>1176</v>
      </c>
      <c r="C334" s="1028"/>
      <c r="D334" s="1028"/>
      <c r="E334" s="1028"/>
      <c r="F334" s="424">
        <v>22410783</v>
      </c>
      <c r="G334" s="424">
        <v>23651037</v>
      </c>
      <c r="H334" s="424">
        <v>22160478</v>
      </c>
      <c r="I334" s="424">
        <v>21937445</v>
      </c>
      <c r="J334" s="424">
        <v>22495282</v>
      </c>
    </row>
    <row r="335" spans="2:10" x14ac:dyDescent="0.3">
      <c r="B335" s="353">
        <v>1</v>
      </c>
      <c r="C335" s="354" t="s">
        <v>707</v>
      </c>
      <c r="D335" s="354" t="s">
        <v>708</v>
      </c>
      <c r="E335" s="353" t="s">
        <v>709</v>
      </c>
      <c r="F335" s="408">
        <v>7146144</v>
      </c>
      <c r="G335" s="408">
        <v>7264341</v>
      </c>
      <c r="H335" s="408">
        <v>7030939</v>
      </c>
      <c r="I335" s="408">
        <v>7296581</v>
      </c>
      <c r="J335" s="408">
        <v>7480512</v>
      </c>
    </row>
    <row r="336" spans="2:10" x14ac:dyDescent="0.3">
      <c r="B336" s="355"/>
      <c r="C336" s="354"/>
      <c r="D336" s="356"/>
      <c r="E336" s="353" t="s">
        <v>710</v>
      </c>
      <c r="F336" s="408">
        <v>1765973</v>
      </c>
      <c r="G336" s="408">
        <v>1697290</v>
      </c>
      <c r="H336" s="408">
        <v>1837682</v>
      </c>
      <c r="I336" s="408">
        <v>1836934</v>
      </c>
      <c r="J336" s="408">
        <v>1566026</v>
      </c>
    </row>
    <row r="337" spans="2:10" x14ac:dyDescent="0.3">
      <c r="B337" s="355"/>
      <c r="C337" s="354"/>
      <c r="D337" s="356"/>
      <c r="E337" s="353" t="s">
        <v>711</v>
      </c>
      <c r="F337" s="408">
        <v>45792</v>
      </c>
      <c r="G337" s="408">
        <v>34128</v>
      </c>
      <c r="H337" s="408" t="s">
        <v>29</v>
      </c>
      <c r="I337" s="408" t="s">
        <v>29</v>
      </c>
      <c r="J337" s="408" t="s">
        <v>29</v>
      </c>
    </row>
    <row r="338" spans="2:10" x14ac:dyDescent="0.3">
      <c r="B338" s="355"/>
      <c r="C338" s="354"/>
      <c r="D338" s="356"/>
      <c r="E338" s="353" t="s">
        <v>714</v>
      </c>
      <c r="F338" s="408">
        <v>88042</v>
      </c>
      <c r="G338" s="408">
        <v>13864</v>
      </c>
      <c r="H338" s="408" t="s">
        <v>29</v>
      </c>
      <c r="I338" s="408" t="s">
        <v>29</v>
      </c>
      <c r="J338" s="408" t="s">
        <v>29</v>
      </c>
    </row>
    <row r="339" spans="2:10" x14ac:dyDescent="0.3">
      <c r="B339" s="353">
        <v>2</v>
      </c>
      <c r="C339" s="354"/>
      <c r="D339" s="354" t="s">
        <v>715</v>
      </c>
      <c r="E339" s="353" t="s">
        <v>716</v>
      </c>
      <c r="F339" s="408">
        <v>214343</v>
      </c>
      <c r="G339" s="408">
        <v>209295</v>
      </c>
      <c r="H339" s="408">
        <v>208243</v>
      </c>
      <c r="I339" s="408">
        <v>186708</v>
      </c>
      <c r="J339" s="408">
        <v>212152</v>
      </c>
    </row>
    <row r="340" spans="2:10" x14ac:dyDescent="0.3">
      <c r="B340" s="353">
        <v>3</v>
      </c>
      <c r="C340" s="354"/>
      <c r="D340" s="354" t="s">
        <v>717</v>
      </c>
      <c r="E340" s="353" t="s">
        <v>718</v>
      </c>
      <c r="F340" s="408">
        <v>86308</v>
      </c>
      <c r="G340" s="408">
        <v>95259</v>
      </c>
      <c r="H340" s="408">
        <v>105971</v>
      </c>
      <c r="I340" s="408">
        <v>59815</v>
      </c>
      <c r="J340" s="408">
        <v>91890</v>
      </c>
    </row>
    <row r="341" spans="2:10" x14ac:dyDescent="0.3">
      <c r="B341" s="353">
        <v>4</v>
      </c>
      <c r="C341" s="354"/>
      <c r="D341" s="354" t="s">
        <v>719</v>
      </c>
      <c r="E341" s="353" t="s">
        <v>720</v>
      </c>
      <c r="F341" s="408">
        <v>177768</v>
      </c>
      <c r="G341" s="408">
        <v>122645</v>
      </c>
      <c r="H341" s="408">
        <v>132625</v>
      </c>
      <c r="I341" s="408">
        <v>98483</v>
      </c>
      <c r="J341" s="408">
        <v>82344</v>
      </c>
    </row>
    <row r="342" spans="2:10" x14ac:dyDescent="0.3">
      <c r="B342" s="353">
        <v>5</v>
      </c>
      <c r="C342" s="354"/>
      <c r="D342" s="354" t="s">
        <v>721</v>
      </c>
      <c r="E342" s="353" t="s">
        <v>722</v>
      </c>
      <c r="F342" s="408">
        <v>244555</v>
      </c>
      <c r="G342" s="408">
        <v>232070</v>
      </c>
      <c r="H342" s="408">
        <v>234676</v>
      </c>
      <c r="I342" s="408">
        <v>201139</v>
      </c>
      <c r="J342" s="408">
        <v>173318</v>
      </c>
    </row>
    <row r="343" spans="2:10" x14ac:dyDescent="0.3">
      <c r="B343" s="353">
        <v>6</v>
      </c>
      <c r="C343" s="354"/>
      <c r="D343" s="354" t="s">
        <v>723</v>
      </c>
      <c r="E343" s="353" t="s">
        <v>724</v>
      </c>
      <c r="F343" s="408">
        <v>268157</v>
      </c>
      <c r="G343" s="408">
        <v>236022</v>
      </c>
      <c r="H343" s="408">
        <v>241513</v>
      </c>
      <c r="I343" s="408">
        <v>209428</v>
      </c>
      <c r="J343" s="408">
        <v>179889</v>
      </c>
    </row>
    <row r="344" spans="2:10" x14ac:dyDescent="0.3">
      <c r="B344" s="355"/>
      <c r="C344" s="354"/>
      <c r="D344" s="356"/>
      <c r="E344" s="355"/>
      <c r="F344" s="408" t="s">
        <v>712</v>
      </c>
      <c r="G344" s="408">
        <v>88960</v>
      </c>
      <c r="H344" s="408">
        <v>572242</v>
      </c>
      <c r="I344" s="408">
        <v>75308</v>
      </c>
      <c r="J344" s="408">
        <v>71223</v>
      </c>
    </row>
    <row r="345" spans="2:10" x14ac:dyDescent="0.3">
      <c r="B345" s="353">
        <v>7</v>
      </c>
      <c r="C345" s="354" t="s">
        <v>725</v>
      </c>
      <c r="D345" s="354" t="s">
        <v>726</v>
      </c>
      <c r="E345" s="353" t="s">
        <v>727</v>
      </c>
      <c r="F345" s="408">
        <v>639066</v>
      </c>
      <c r="G345" s="408">
        <v>692020</v>
      </c>
      <c r="H345" s="408">
        <v>715268</v>
      </c>
      <c r="I345" s="408">
        <v>677819</v>
      </c>
      <c r="J345" s="408">
        <v>712165</v>
      </c>
    </row>
    <row r="346" spans="2:10" x14ac:dyDescent="0.3">
      <c r="B346" s="353">
        <v>8</v>
      </c>
      <c r="C346" s="354"/>
      <c r="D346" s="354" t="s">
        <v>728</v>
      </c>
      <c r="E346" s="353" t="s">
        <v>729</v>
      </c>
      <c r="F346" s="408">
        <v>160205</v>
      </c>
      <c r="G346" s="408">
        <v>110677</v>
      </c>
      <c r="H346" s="408">
        <v>191288</v>
      </c>
      <c r="I346" s="408">
        <v>229084</v>
      </c>
      <c r="J346" s="408">
        <v>246387</v>
      </c>
    </row>
    <row r="347" spans="2:10" x14ac:dyDescent="0.3">
      <c r="B347" s="355"/>
      <c r="C347" s="354"/>
      <c r="D347" s="356"/>
      <c r="E347" s="353" t="s">
        <v>730</v>
      </c>
      <c r="F347" s="408">
        <v>150784</v>
      </c>
      <c r="G347" s="408">
        <v>133859</v>
      </c>
      <c r="H347" s="408">
        <v>161062</v>
      </c>
      <c r="I347" s="408">
        <v>187740</v>
      </c>
      <c r="J347" s="408">
        <v>181109</v>
      </c>
    </row>
    <row r="348" spans="2:10" x14ac:dyDescent="0.3">
      <c r="B348" s="355"/>
      <c r="C348" s="354"/>
      <c r="D348" s="356"/>
      <c r="E348" s="353" t="s">
        <v>731</v>
      </c>
      <c r="F348" s="408">
        <v>347066</v>
      </c>
      <c r="G348" s="408">
        <v>570184</v>
      </c>
      <c r="H348" s="408">
        <v>262603</v>
      </c>
      <c r="I348" s="408">
        <v>263662</v>
      </c>
      <c r="J348" s="408">
        <v>206220</v>
      </c>
    </row>
    <row r="349" spans="2:10" x14ac:dyDescent="0.3">
      <c r="B349" s="353">
        <v>9</v>
      </c>
      <c r="C349" s="354"/>
      <c r="D349" s="354" t="s">
        <v>732</v>
      </c>
      <c r="E349" s="353" t="s">
        <v>733</v>
      </c>
      <c r="F349" s="408" t="s">
        <v>712</v>
      </c>
      <c r="G349" s="408" t="s">
        <v>712</v>
      </c>
      <c r="H349" s="408" t="s">
        <v>712</v>
      </c>
      <c r="I349" s="408" t="s">
        <v>712</v>
      </c>
      <c r="J349" s="408" t="s">
        <v>713</v>
      </c>
    </row>
    <row r="350" spans="2:10" x14ac:dyDescent="0.3">
      <c r="B350" s="355"/>
      <c r="C350" s="354"/>
      <c r="D350" s="356"/>
      <c r="E350" s="353" t="s">
        <v>734</v>
      </c>
      <c r="F350" s="408" t="s">
        <v>712</v>
      </c>
      <c r="G350" s="408" t="s">
        <v>712</v>
      </c>
      <c r="H350" s="408" t="s">
        <v>712</v>
      </c>
      <c r="I350" s="408" t="s">
        <v>712</v>
      </c>
      <c r="J350" s="408" t="s">
        <v>713</v>
      </c>
    </row>
    <row r="351" spans="2:10" x14ac:dyDescent="0.3">
      <c r="B351" s="355"/>
      <c r="C351" s="354"/>
      <c r="D351" s="356"/>
      <c r="E351" s="353" t="s">
        <v>735</v>
      </c>
      <c r="F351" s="408">
        <v>645545</v>
      </c>
      <c r="G351" s="408">
        <v>499843</v>
      </c>
      <c r="H351" s="408">
        <v>553847</v>
      </c>
      <c r="I351" s="408">
        <v>591949</v>
      </c>
      <c r="J351" s="408">
        <v>482822</v>
      </c>
    </row>
    <row r="352" spans="2:10" x14ac:dyDescent="0.3">
      <c r="B352" s="353">
        <v>10</v>
      </c>
      <c r="C352" s="354" t="s">
        <v>736</v>
      </c>
      <c r="D352" s="354" t="s">
        <v>737</v>
      </c>
      <c r="E352" s="353" t="s">
        <v>738</v>
      </c>
      <c r="F352" s="408">
        <v>2363199</v>
      </c>
      <c r="G352" s="408">
        <v>2589156</v>
      </c>
      <c r="H352" s="408">
        <v>2585854</v>
      </c>
      <c r="I352" s="408">
        <v>3050743</v>
      </c>
      <c r="J352" s="408">
        <v>3405888</v>
      </c>
    </row>
    <row r="353" spans="2:10" x14ac:dyDescent="0.3">
      <c r="B353" s="353">
        <v>11</v>
      </c>
      <c r="C353" s="354" t="s">
        <v>739</v>
      </c>
      <c r="D353" s="354" t="s">
        <v>740</v>
      </c>
      <c r="E353" s="353" t="s">
        <v>741</v>
      </c>
      <c r="F353" s="408">
        <v>960621</v>
      </c>
      <c r="G353" s="408">
        <v>970981</v>
      </c>
      <c r="H353" s="408">
        <v>964074</v>
      </c>
      <c r="I353" s="408">
        <v>963238</v>
      </c>
      <c r="J353" s="408">
        <v>661891</v>
      </c>
    </row>
    <row r="354" spans="2:10" x14ac:dyDescent="0.3">
      <c r="B354" s="355"/>
      <c r="C354" s="354"/>
      <c r="D354" s="356"/>
      <c r="E354" s="353" t="s">
        <v>742</v>
      </c>
      <c r="F354" s="408">
        <v>19852</v>
      </c>
      <c r="G354" s="408">
        <v>19953</v>
      </c>
      <c r="H354" s="408">
        <v>20530</v>
      </c>
      <c r="I354" s="408">
        <v>23886</v>
      </c>
      <c r="J354" s="408">
        <v>59043</v>
      </c>
    </row>
    <row r="355" spans="2:10" x14ac:dyDescent="0.3">
      <c r="B355" s="355"/>
      <c r="C355" s="354"/>
      <c r="D355" s="356"/>
      <c r="E355" s="353" t="s">
        <v>743</v>
      </c>
      <c r="F355" s="408">
        <v>279797</v>
      </c>
      <c r="G355" s="408">
        <v>433931</v>
      </c>
      <c r="H355" s="408">
        <v>401320</v>
      </c>
      <c r="I355" s="408">
        <v>253253</v>
      </c>
      <c r="J355" s="408">
        <v>331309</v>
      </c>
    </row>
    <row r="356" spans="2:10" x14ac:dyDescent="0.3">
      <c r="B356" s="355"/>
      <c r="C356" s="354"/>
      <c r="D356" s="356"/>
      <c r="E356" s="353" t="s">
        <v>744</v>
      </c>
      <c r="F356" s="408">
        <v>1624397</v>
      </c>
      <c r="G356" s="408">
        <v>1440974</v>
      </c>
      <c r="H356" s="408">
        <v>1306983</v>
      </c>
      <c r="I356" s="408">
        <v>753159</v>
      </c>
      <c r="J356" s="408">
        <v>1172531</v>
      </c>
    </row>
    <row r="357" spans="2:10" x14ac:dyDescent="0.3">
      <c r="B357" s="353">
        <v>12</v>
      </c>
      <c r="C357" s="354"/>
      <c r="D357" s="354" t="s">
        <v>745</v>
      </c>
      <c r="E357" s="353" t="s">
        <v>746</v>
      </c>
      <c r="F357" s="408">
        <v>61538</v>
      </c>
      <c r="G357" s="408">
        <v>153466</v>
      </c>
      <c r="H357" s="408">
        <v>204243</v>
      </c>
      <c r="I357" s="408">
        <v>259732</v>
      </c>
      <c r="J357" s="408">
        <v>199181</v>
      </c>
    </row>
    <row r="358" spans="2:10" x14ac:dyDescent="0.3">
      <c r="B358" s="355"/>
      <c r="C358" s="354"/>
      <c r="D358" s="356"/>
      <c r="E358" s="355"/>
      <c r="F358" s="408" t="s">
        <v>712</v>
      </c>
      <c r="G358" s="408">
        <v>270478</v>
      </c>
      <c r="H358" s="408">
        <v>140675</v>
      </c>
      <c r="I358" s="408">
        <v>188311</v>
      </c>
      <c r="J358" s="408">
        <v>140948</v>
      </c>
    </row>
    <row r="359" spans="2:10" ht="26.4" x14ac:dyDescent="0.3">
      <c r="B359" s="353">
        <v>13</v>
      </c>
      <c r="C359" s="354"/>
      <c r="D359" s="354" t="s">
        <v>747</v>
      </c>
      <c r="E359" s="353" t="s">
        <v>748</v>
      </c>
      <c r="F359" s="408">
        <v>678831</v>
      </c>
      <c r="G359" s="408">
        <v>787946</v>
      </c>
      <c r="H359" s="408">
        <v>917424</v>
      </c>
      <c r="I359" s="408">
        <v>793476</v>
      </c>
      <c r="J359" s="408">
        <v>717238</v>
      </c>
    </row>
    <row r="360" spans="2:10" ht="26.4" x14ac:dyDescent="0.3">
      <c r="B360" s="353">
        <v>14</v>
      </c>
      <c r="C360" s="354"/>
      <c r="D360" s="354" t="s">
        <v>749</v>
      </c>
      <c r="E360" s="353" t="s">
        <v>750</v>
      </c>
      <c r="F360" s="408">
        <v>21609</v>
      </c>
      <c r="G360" s="408">
        <v>21195</v>
      </c>
      <c r="H360" s="408">
        <v>20767</v>
      </c>
      <c r="I360" s="408">
        <v>24227</v>
      </c>
      <c r="J360" s="408">
        <v>95731</v>
      </c>
    </row>
    <row r="361" spans="2:10" x14ac:dyDescent="0.3">
      <c r="B361" s="353">
        <v>15</v>
      </c>
      <c r="C361" s="354" t="s">
        <v>751</v>
      </c>
      <c r="D361" s="354" t="s">
        <v>752</v>
      </c>
      <c r="E361" s="353" t="s">
        <v>753</v>
      </c>
      <c r="F361" s="408">
        <v>991329</v>
      </c>
      <c r="G361" s="408">
        <v>984042</v>
      </c>
      <c r="H361" s="408">
        <v>995805</v>
      </c>
      <c r="I361" s="408">
        <v>1447942</v>
      </c>
      <c r="J361" s="408">
        <v>1655198</v>
      </c>
    </row>
    <row r="362" spans="2:10" x14ac:dyDescent="0.3">
      <c r="B362" s="353">
        <v>16</v>
      </c>
      <c r="C362" s="354"/>
      <c r="D362" s="354" t="s">
        <v>754</v>
      </c>
      <c r="E362" s="353" t="s">
        <v>755</v>
      </c>
      <c r="F362" s="408">
        <v>133485</v>
      </c>
      <c r="G362" s="408">
        <v>133697</v>
      </c>
      <c r="H362" s="408">
        <v>136278</v>
      </c>
      <c r="I362" s="408">
        <v>148537</v>
      </c>
      <c r="J362" s="408">
        <v>142555</v>
      </c>
    </row>
    <row r="363" spans="2:10" x14ac:dyDescent="0.3">
      <c r="B363" s="353">
        <v>17</v>
      </c>
      <c r="C363" s="354"/>
      <c r="D363" s="354" t="s">
        <v>756</v>
      </c>
      <c r="E363" s="353" t="s">
        <v>757</v>
      </c>
      <c r="F363" s="408">
        <v>111830</v>
      </c>
      <c r="G363" s="408">
        <v>126878</v>
      </c>
      <c r="H363" s="408">
        <v>113634</v>
      </c>
      <c r="I363" s="408">
        <v>116235</v>
      </c>
      <c r="J363" s="408">
        <v>149495</v>
      </c>
    </row>
    <row r="364" spans="2:10" x14ac:dyDescent="0.3">
      <c r="B364" s="353">
        <v>18</v>
      </c>
      <c r="C364" s="354"/>
      <c r="D364" s="354" t="s">
        <v>751</v>
      </c>
      <c r="E364" s="353" t="s">
        <v>758</v>
      </c>
      <c r="F364" s="408">
        <v>351734</v>
      </c>
      <c r="G364" s="408">
        <v>587724</v>
      </c>
      <c r="H364" s="408">
        <v>228371</v>
      </c>
      <c r="I364" s="408">
        <v>286705</v>
      </c>
      <c r="J364" s="408">
        <v>253834</v>
      </c>
    </row>
    <row r="365" spans="2:10" x14ac:dyDescent="0.3">
      <c r="B365" s="355"/>
      <c r="C365" s="354"/>
      <c r="D365" s="356"/>
      <c r="E365" s="353" t="s">
        <v>759</v>
      </c>
      <c r="F365" s="408">
        <v>777791</v>
      </c>
      <c r="G365" s="408">
        <v>909315</v>
      </c>
      <c r="H365" s="408">
        <v>50815</v>
      </c>
      <c r="I365" s="408" t="s">
        <v>712</v>
      </c>
      <c r="J365" s="408" t="s">
        <v>713</v>
      </c>
    </row>
    <row r="366" spans="2:10" x14ac:dyDescent="0.3">
      <c r="B366" s="355"/>
      <c r="C366" s="354"/>
      <c r="D366" s="356"/>
      <c r="E366" s="353" t="s">
        <v>760</v>
      </c>
      <c r="F366" s="408">
        <v>361567</v>
      </c>
      <c r="G366" s="408">
        <v>337623</v>
      </c>
      <c r="H366" s="408">
        <v>238135</v>
      </c>
      <c r="I366" s="408">
        <v>231863</v>
      </c>
      <c r="J366" s="408">
        <v>219233</v>
      </c>
    </row>
    <row r="367" spans="2:10" x14ac:dyDescent="0.3">
      <c r="B367" s="353">
        <v>19</v>
      </c>
      <c r="C367" s="354"/>
      <c r="D367" s="354" t="s">
        <v>761</v>
      </c>
      <c r="E367" s="353" t="s">
        <v>762</v>
      </c>
      <c r="F367" s="408">
        <v>21843</v>
      </c>
      <c r="G367" s="408">
        <v>141431</v>
      </c>
      <c r="H367" s="408">
        <v>21199</v>
      </c>
      <c r="I367" s="408">
        <v>28203</v>
      </c>
      <c r="J367" s="408">
        <v>22797</v>
      </c>
    </row>
    <row r="368" spans="2:10" x14ac:dyDescent="0.3">
      <c r="B368" s="353">
        <v>20</v>
      </c>
      <c r="C368" s="354"/>
      <c r="D368" s="354" t="s">
        <v>763</v>
      </c>
      <c r="E368" s="353" t="s">
        <v>764</v>
      </c>
      <c r="F368" s="408">
        <v>312595</v>
      </c>
      <c r="G368" s="408">
        <v>312177</v>
      </c>
      <c r="H368" s="408">
        <v>326976</v>
      </c>
      <c r="I368" s="408">
        <v>312614</v>
      </c>
      <c r="J368" s="408">
        <v>333785</v>
      </c>
    </row>
    <row r="369" spans="2:10" ht="26.4" x14ac:dyDescent="0.3">
      <c r="B369" s="353">
        <v>21</v>
      </c>
      <c r="C369" s="354" t="s">
        <v>765</v>
      </c>
      <c r="D369" s="354" t="s">
        <v>765</v>
      </c>
      <c r="E369" s="353" t="s">
        <v>766</v>
      </c>
      <c r="F369" s="408">
        <v>886254</v>
      </c>
      <c r="G369" s="408">
        <v>871735</v>
      </c>
      <c r="H369" s="408">
        <v>796181</v>
      </c>
      <c r="I369" s="408">
        <v>754598</v>
      </c>
      <c r="J369" s="408">
        <v>841952</v>
      </c>
    </row>
    <row r="370" spans="2:10" x14ac:dyDescent="0.3">
      <c r="B370" s="355"/>
      <c r="C370" s="354"/>
      <c r="D370" s="356"/>
      <c r="E370" s="353" t="s">
        <v>767</v>
      </c>
      <c r="F370" s="408">
        <v>302218</v>
      </c>
      <c r="G370" s="408">
        <v>375703</v>
      </c>
      <c r="H370" s="408">
        <v>297646</v>
      </c>
      <c r="I370" s="408">
        <v>260638</v>
      </c>
      <c r="J370" s="408">
        <v>284327</v>
      </c>
    </row>
    <row r="371" spans="2:10" x14ac:dyDescent="0.3">
      <c r="B371" s="353">
        <v>22</v>
      </c>
      <c r="C371" s="354"/>
      <c r="D371" s="354" t="s">
        <v>768</v>
      </c>
      <c r="E371" s="353" t="s">
        <v>769</v>
      </c>
      <c r="F371" s="408">
        <v>170548</v>
      </c>
      <c r="G371" s="408">
        <v>182177</v>
      </c>
      <c r="H371" s="408">
        <v>145610</v>
      </c>
      <c r="I371" s="408">
        <v>125433</v>
      </c>
      <c r="J371" s="408">
        <v>122291</v>
      </c>
    </row>
    <row r="372" spans="2:10" x14ac:dyDescent="0.3">
      <c r="B372" s="460"/>
      <c r="C372" s="460"/>
      <c r="D372" s="460"/>
      <c r="E372" s="460"/>
      <c r="F372" s="460"/>
      <c r="G372" s="460"/>
      <c r="H372" s="460"/>
      <c r="I372" s="460"/>
      <c r="J372" s="460"/>
    </row>
    <row r="373" spans="2:10" x14ac:dyDescent="0.3">
      <c r="B373" s="1026" t="s">
        <v>1177</v>
      </c>
      <c r="C373" s="1026"/>
      <c r="D373" s="1026"/>
      <c r="E373" s="1026"/>
      <c r="F373" s="459">
        <f>SUM(F374:F399)</f>
        <v>39840580</v>
      </c>
      <c r="G373" s="459">
        <f t="shared" ref="G373:J373" si="2">SUM(G374:G399)</f>
        <v>39036767</v>
      </c>
      <c r="H373" s="459">
        <f t="shared" si="2"/>
        <v>41050960</v>
      </c>
      <c r="I373" s="459">
        <f t="shared" si="2"/>
        <v>42302260.600000001</v>
      </c>
      <c r="J373" s="459">
        <f t="shared" si="2"/>
        <v>42849406.190000005</v>
      </c>
    </row>
    <row r="374" spans="2:10" ht="26.4" x14ac:dyDescent="0.3">
      <c r="B374" s="196">
        <v>1</v>
      </c>
      <c r="C374" s="535"/>
      <c r="D374" s="535" t="s">
        <v>983</v>
      </c>
      <c r="E374" s="196" t="s">
        <v>984</v>
      </c>
      <c r="F374" s="409">
        <v>710038</v>
      </c>
      <c r="G374" s="409">
        <v>748306</v>
      </c>
      <c r="H374" s="410">
        <v>674625</v>
      </c>
      <c r="I374" s="412">
        <v>687759.62</v>
      </c>
      <c r="J374" s="412">
        <v>682551.45</v>
      </c>
    </row>
    <row r="375" spans="2:10" x14ac:dyDescent="0.3">
      <c r="B375" s="196">
        <v>2</v>
      </c>
      <c r="C375" s="535"/>
      <c r="D375" s="535" t="s">
        <v>985</v>
      </c>
      <c r="E375" s="196" t="s">
        <v>986</v>
      </c>
      <c r="F375" s="409">
        <v>116000</v>
      </c>
      <c r="G375" s="409">
        <v>117890</v>
      </c>
      <c r="H375" s="410">
        <v>107942</v>
      </c>
      <c r="I375" s="409">
        <v>120223</v>
      </c>
      <c r="J375" s="409">
        <v>125987</v>
      </c>
    </row>
    <row r="376" spans="2:10" x14ac:dyDescent="0.3">
      <c r="B376" s="196"/>
      <c r="C376" s="535"/>
      <c r="D376" s="535"/>
      <c r="E376" s="196" t="s">
        <v>987</v>
      </c>
      <c r="F376" s="409">
        <v>5588</v>
      </c>
      <c r="G376" s="409">
        <v>25800</v>
      </c>
      <c r="H376" s="410">
        <v>7555</v>
      </c>
      <c r="I376" s="412"/>
      <c r="J376" s="412"/>
    </row>
    <row r="377" spans="2:10" x14ac:dyDescent="0.3">
      <c r="B377" s="196">
        <v>3</v>
      </c>
      <c r="C377" s="535"/>
      <c r="D377" s="535" t="s">
        <v>988</v>
      </c>
      <c r="E377" s="196" t="s">
        <v>989</v>
      </c>
      <c r="F377" s="409">
        <v>6917226</v>
      </c>
      <c r="G377" s="409">
        <v>6207409</v>
      </c>
      <c r="H377" s="410">
        <v>7633475</v>
      </c>
      <c r="I377" s="412">
        <v>8103025.75</v>
      </c>
      <c r="J377" s="412">
        <v>9369841.3499999996</v>
      </c>
    </row>
    <row r="378" spans="2:10" x14ac:dyDescent="0.3">
      <c r="B378" s="196"/>
      <c r="C378" s="535"/>
      <c r="D378" s="535"/>
      <c r="E378" s="196" t="s">
        <v>990</v>
      </c>
      <c r="F378" s="409">
        <v>1933655</v>
      </c>
      <c r="G378" s="409">
        <v>2317819</v>
      </c>
      <c r="H378" s="410">
        <v>2887998</v>
      </c>
      <c r="I378" s="412">
        <v>2209249.41</v>
      </c>
      <c r="J378" s="412">
        <v>2614143.66</v>
      </c>
    </row>
    <row r="379" spans="2:10" x14ac:dyDescent="0.3">
      <c r="B379" s="196"/>
      <c r="C379" s="535"/>
      <c r="D379" s="535"/>
      <c r="E379" s="196" t="s">
        <v>991</v>
      </c>
      <c r="F379" s="409">
        <v>707810</v>
      </c>
      <c r="G379" s="409">
        <v>585493</v>
      </c>
      <c r="H379" s="410">
        <v>107106</v>
      </c>
      <c r="I379" s="412"/>
      <c r="J379" s="412"/>
    </row>
    <row r="380" spans="2:10" x14ac:dyDescent="0.3">
      <c r="B380" s="196"/>
      <c r="C380" s="535"/>
      <c r="D380" s="535"/>
      <c r="E380" s="196" t="s">
        <v>992</v>
      </c>
      <c r="F380" s="409">
        <v>415166</v>
      </c>
      <c r="G380" s="409">
        <v>413637</v>
      </c>
      <c r="H380" s="410">
        <v>392218</v>
      </c>
      <c r="I380" s="412">
        <v>412959.21</v>
      </c>
      <c r="J380" s="412">
        <v>417199.35999999999</v>
      </c>
    </row>
    <row r="381" spans="2:10" x14ac:dyDescent="0.3">
      <c r="B381" s="196"/>
      <c r="C381" s="535"/>
      <c r="D381" s="535"/>
      <c r="E381" s="196" t="s">
        <v>993</v>
      </c>
      <c r="F381" s="409">
        <v>1106918</v>
      </c>
      <c r="G381" s="409">
        <v>909102</v>
      </c>
      <c r="H381" s="410">
        <v>1181016</v>
      </c>
      <c r="I381" s="412">
        <v>1233871.8</v>
      </c>
      <c r="J381" s="412">
        <v>864231.38</v>
      </c>
    </row>
    <row r="382" spans="2:10" x14ac:dyDescent="0.3">
      <c r="B382" s="196"/>
      <c r="C382" s="535"/>
      <c r="D382" s="535"/>
      <c r="E382" s="196" t="s">
        <v>994</v>
      </c>
      <c r="F382" s="409">
        <v>1131339</v>
      </c>
      <c r="G382" s="409">
        <v>1056468</v>
      </c>
      <c r="H382" s="410">
        <v>988821</v>
      </c>
      <c r="I382" s="412">
        <v>1027582.44</v>
      </c>
      <c r="J382" s="412">
        <v>554733.04</v>
      </c>
    </row>
    <row r="383" spans="2:10" x14ac:dyDescent="0.3">
      <c r="B383" s="196"/>
      <c r="C383" s="535"/>
      <c r="D383" s="535"/>
      <c r="E383" s="196" t="s">
        <v>995</v>
      </c>
      <c r="F383" s="409">
        <v>350469</v>
      </c>
      <c r="G383" s="409">
        <v>490011</v>
      </c>
      <c r="H383" s="410">
        <v>456029</v>
      </c>
      <c r="I383" s="412">
        <v>554462.68000000005</v>
      </c>
      <c r="J383" s="412">
        <v>305964.51</v>
      </c>
    </row>
    <row r="384" spans="2:10" x14ac:dyDescent="0.3">
      <c r="B384" s="196"/>
      <c r="C384" s="535"/>
      <c r="D384" s="535"/>
      <c r="E384" s="196" t="s">
        <v>996</v>
      </c>
      <c r="F384" s="409">
        <v>299920</v>
      </c>
      <c r="G384" s="409">
        <v>750179</v>
      </c>
      <c r="H384" s="410">
        <v>537997</v>
      </c>
      <c r="I384" s="412">
        <v>848429.28</v>
      </c>
      <c r="J384" s="412">
        <v>449770.95</v>
      </c>
    </row>
    <row r="385" spans="2:10" x14ac:dyDescent="0.3">
      <c r="B385" s="196">
        <v>4</v>
      </c>
      <c r="C385" s="535"/>
      <c r="D385" s="535" t="s">
        <v>997</v>
      </c>
      <c r="E385" s="196" t="s">
        <v>998</v>
      </c>
      <c r="F385" s="409">
        <v>189210</v>
      </c>
      <c r="G385" s="409">
        <v>210251</v>
      </c>
      <c r="H385" s="410">
        <v>213257</v>
      </c>
      <c r="I385" s="409">
        <v>202037</v>
      </c>
      <c r="J385" s="409">
        <v>144091</v>
      </c>
    </row>
    <row r="386" spans="2:10" ht="26.4" x14ac:dyDescent="0.3">
      <c r="B386" s="196">
        <v>5</v>
      </c>
      <c r="C386" s="535"/>
      <c r="D386" s="535" t="s">
        <v>999</v>
      </c>
      <c r="E386" s="196" t="s">
        <v>1000</v>
      </c>
      <c r="F386" s="409">
        <v>423492</v>
      </c>
      <c r="G386" s="409">
        <v>438490</v>
      </c>
      <c r="H386" s="410">
        <v>415350</v>
      </c>
      <c r="I386" s="409">
        <v>455234</v>
      </c>
      <c r="J386" s="409">
        <v>361056</v>
      </c>
    </row>
    <row r="387" spans="2:10" ht="26.4" x14ac:dyDescent="0.3">
      <c r="B387" s="196">
        <v>6</v>
      </c>
      <c r="C387" s="535"/>
      <c r="D387" s="535" t="s">
        <v>1001</v>
      </c>
      <c r="E387" s="196" t="s">
        <v>1002</v>
      </c>
      <c r="F387" s="409">
        <v>635106</v>
      </c>
      <c r="G387" s="409">
        <v>519520</v>
      </c>
      <c r="H387" s="410">
        <v>590743</v>
      </c>
      <c r="I387" s="412">
        <v>596671</v>
      </c>
      <c r="J387" s="412">
        <v>752984.48</v>
      </c>
    </row>
    <row r="388" spans="2:10" x14ac:dyDescent="0.3">
      <c r="B388" s="196"/>
      <c r="C388" s="535"/>
      <c r="D388" s="535"/>
      <c r="E388" s="196" t="s">
        <v>1003</v>
      </c>
      <c r="F388" s="409">
        <v>221829</v>
      </c>
      <c r="G388" s="409">
        <v>178656</v>
      </c>
      <c r="H388" s="410">
        <v>164142</v>
      </c>
      <c r="I388" s="409">
        <v>148908</v>
      </c>
      <c r="J388" s="409">
        <v>101059</v>
      </c>
    </row>
    <row r="389" spans="2:10" x14ac:dyDescent="0.3">
      <c r="B389" s="196"/>
      <c r="C389" s="535"/>
      <c r="D389" s="535"/>
      <c r="E389" s="196" t="s">
        <v>1004</v>
      </c>
      <c r="F389" s="409">
        <v>61069</v>
      </c>
      <c r="G389" s="409">
        <v>112230</v>
      </c>
      <c r="H389" s="410">
        <v>160984</v>
      </c>
      <c r="I389" s="409">
        <v>104350</v>
      </c>
      <c r="J389" s="409">
        <v>81010</v>
      </c>
    </row>
    <row r="390" spans="2:10" ht="39.6" x14ac:dyDescent="0.3">
      <c r="B390" s="196">
        <v>7</v>
      </c>
      <c r="C390" s="535"/>
      <c r="D390" s="535" t="s">
        <v>1005</v>
      </c>
      <c r="E390" s="196" t="s">
        <v>1006</v>
      </c>
      <c r="F390" s="409">
        <v>337038</v>
      </c>
      <c r="G390" s="409">
        <v>337109</v>
      </c>
      <c r="H390" s="410">
        <v>337038</v>
      </c>
      <c r="I390" s="409">
        <v>337963</v>
      </c>
      <c r="J390" s="412">
        <v>271805.8</v>
      </c>
    </row>
    <row r="391" spans="2:10" ht="39.6" x14ac:dyDescent="0.3">
      <c r="B391" s="196">
        <v>8</v>
      </c>
      <c r="C391" s="535"/>
      <c r="D391" s="535" t="s">
        <v>1007</v>
      </c>
      <c r="E391" s="196" t="s">
        <v>1008</v>
      </c>
      <c r="F391" s="409">
        <v>3291064</v>
      </c>
      <c r="G391" s="409">
        <v>3308136</v>
      </c>
      <c r="H391" s="410">
        <v>3261072</v>
      </c>
      <c r="I391" s="412">
        <v>3191153.91</v>
      </c>
      <c r="J391" s="412">
        <v>3250631.35</v>
      </c>
    </row>
    <row r="392" spans="2:10" x14ac:dyDescent="0.3">
      <c r="B392" s="196"/>
      <c r="C392" s="535"/>
      <c r="D392" s="535"/>
      <c r="E392" s="196" t="s">
        <v>1009</v>
      </c>
      <c r="F392" s="409">
        <v>52560</v>
      </c>
      <c r="G392" s="409">
        <v>52700</v>
      </c>
      <c r="H392" s="410">
        <v>52560</v>
      </c>
      <c r="I392" s="409">
        <v>62568</v>
      </c>
      <c r="J392" s="412"/>
    </row>
    <row r="393" spans="2:10" x14ac:dyDescent="0.3">
      <c r="B393" s="196">
        <v>9</v>
      </c>
      <c r="C393" s="535"/>
      <c r="D393" s="535" t="s">
        <v>1010</v>
      </c>
      <c r="E393" s="196" t="s">
        <v>1011</v>
      </c>
      <c r="F393" s="409">
        <v>1000944</v>
      </c>
      <c r="G393" s="409">
        <v>868605</v>
      </c>
      <c r="H393" s="410">
        <v>845823</v>
      </c>
      <c r="I393" s="409">
        <v>842011</v>
      </c>
      <c r="J393" s="409">
        <v>856872</v>
      </c>
    </row>
    <row r="394" spans="2:10" x14ac:dyDescent="0.3">
      <c r="B394" s="196"/>
      <c r="C394" s="535"/>
      <c r="D394" s="535"/>
      <c r="E394" s="196" t="s">
        <v>1012</v>
      </c>
      <c r="F394" s="409">
        <v>819417</v>
      </c>
      <c r="G394" s="409">
        <v>899590</v>
      </c>
      <c r="H394" s="410">
        <v>993611</v>
      </c>
      <c r="I394" s="409">
        <v>821776</v>
      </c>
      <c r="J394" s="409">
        <v>623638</v>
      </c>
    </row>
    <row r="395" spans="2:10" ht="26.4" x14ac:dyDescent="0.3">
      <c r="B395" s="196">
        <v>10</v>
      </c>
      <c r="C395" s="535"/>
      <c r="D395" s="535" t="s">
        <v>1013</v>
      </c>
      <c r="E395" s="196" t="s">
        <v>1014</v>
      </c>
      <c r="F395" s="409">
        <v>3408911</v>
      </c>
      <c r="G395" s="409">
        <v>2820813</v>
      </c>
      <c r="H395" s="410">
        <v>3508585</v>
      </c>
      <c r="I395" s="412">
        <v>4020319.6</v>
      </c>
      <c r="J395" s="412">
        <v>4065805.8</v>
      </c>
    </row>
    <row r="396" spans="2:10" x14ac:dyDescent="0.3">
      <c r="B396" s="196"/>
      <c r="C396" s="535"/>
      <c r="D396" s="535"/>
      <c r="E396" s="196" t="s">
        <v>1015</v>
      </c>
      <c r="F396" s="409">
        <v>929718</v>
      </c>
      <c r="G396" s="409">
        <v>1380849</v>
      </c>
      <c r="H396" s="410">
        <v>950218</v>
      </c>
      <c r="I396" s="412">
        <v>798871.68</v>
      </c>
      <c r="J396" s="412">
        <v>819589.8</v>
      </c>
    </row>
    <row r="397" spans="2:10" ht="39.6" x14ac:dyDescent="0.3">
      <c r="B397" s="196">
        <v>11</v>
      </c>
      <c r="C397" s="535"/>
      <c r="D397" s="535" t="s">
        <v>1016</v>
      </c>
      <c r="E397" s="196" t="s">
        <v>1015</v>
      </c>
      <c r="F397" s="409">
        <v>365593</v>
      </c>
      <c r="G397" s="409">
        <v>257358</v>
      </c>
      <c r="H397" s="410">
        <v>63073</v>
      </c>
      <c r="I397" s="412">
        <v>426149.86</v>
      </c>
      <c r="J397" s="412">
        <v>635561.9</v>
      </c>
    </row>
    <row r="398" spans="2:10" ht="26.4" x14ac:dyDescent="0.3">
      <c r="B398" s="196">
        <v>12</v>
      </c>
      <c r="C398" s="535"/>
      <c r="D398" s="535" t="s">
        <v>1017</v>
      </c>
      <c r="E398" s="196" t="s">
        <v>1018</v>
      </c>
      <c r="F398" s="409">
        <v>10526900</v>
      </c>
      <c r="G398" s="409">
        <v>10731003</v>
      </c>
      <c r="H398" s="410">
        <v>10646658</v>
      </c>
      <c r="I398" s="412">
        <v>10740741.01</v>
      </c>
      <c r="J398" s="412">
        <v>11191546.960000001</v>
      </c>
    </row>
    <row r="399" spans="2:10" x14ac:dyDescent="0.3">
      <c r="B399" s="197">
        <v>13</v>
      </c>
      <c r="C399" s="358"/>
      <c r="D399" s="358" t="s">
        <v>1019</v>
      </c>
      <c r="E399" s="197" t="s">
        <v>1020</v>
      </c>
      <c r="F399" s="415">
        <v>3883600</v>
      </c>
      <c r="G399" s="415">
        <v>3299343</v>
      </c>
      <c r="H399" s="414">
        <v>3873064</v>
      </c>
      <c r="I399" s="416">
        <v>4355943.3499999996</v>
      </c>
      <c r="J399" s="416">
        <v>4309331.4000000004</v>
      </c>
    </row>
    <row r="401" spans="2:2" x14ac:dyDescent="0.3">
      <c r="B401" s="35" t="s">
        <v>1283</v>
      </c>
    </row>
  </sheetData>
  <sheetProtection algorithmName="SHA-512" hashValue="FrT4xBj+UDgIVp1gfXX5rI0ldp4d07zkDZpr2hBuxGyL3Jg78RPbUMn/2WDrGUuOa67KdbYO20w9dJMr/PxBSA==" saltValue="MiSXbjUts7HKYtWnu11JnQ==" spinCount="100000" sheet="1" objects="1" scenarios="1"/>
  <mergeCells count="11">
    <mergeCell ref="B15:E15"/>
    <mergeCell ref="B70:E70"/>
    <mergeCell ref="B231:E231"/>
    <mergeCell ref="B334:E334"/>
    <mergeCell ref="B373:E373"/>
    <mergeCell ref="B10:J10"/>
    <mergeCell ref="B13:B14"/>
    <mergeCell ref="C13:C14"/>
    <mergeCell ref="D13:D14"/>
    <mergeCell ref="E13:E14"/>
    <mergeCell ref="F13:J13"/>
  </mergeCells>
  <dataValidations count="1">
    <dataValidation allowBlank="1" sqref="B3:B8">
      <formula1>0</formula1>
      <formula2>0</formula2>
    </dataValidation>
  </dataValidations>
  <hyperlinks>
    <hyperlink ref="A1" location="'C2'!A1" display="Regresar"/>
    <hyperlink ref="C1" location="M2.6.2.e.1.c!A1" display="Ver metadato "/>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N64"/>
  <sheetViews>
    <sheetView showGridLines="0" zoomScale="80" zoomScaleNormal="80" workbookViewId="0"/>
  </sheetViews>
  <sheetFormatPr defaultColWidth="11.44140625" defaultRowHeight="14.4" x14ac:dyDescent="0.3"/>
  <cols>
    <col min="1" max="1" width="11.44140625" style="343"/>
    <col min="2" max="2" width="21" style="343" customWidth="1"/>
    <col min="3" max="3" width="15.6640625" style="343" customWidth="1"/>
    <col min="4" max="4" width="18" style="343" customWidth="1"/>
    <col min="5" max="5" width="20" style="343" customWidth="1"/>
    <col min="6" max="6" width="12" style="343" customWidth="1"/>
    <col min="7" max="7" width="15.33203125" style="343" customWidth="1"/>
    <col min="8" max="8" width="20.5546875" style="343" customWidth="1"/>
    <col min="9" max="9" width="22.33203125" style="343" customWidth="1"/>
    <col min="10" max="10" width="22.88671875" style="343" customWidth="1"/>
    <col min="11" max="11" width="17" style="343" customWidth="1"/>
    <col min="12" max="12" width="10.5546875" style="343" customWidth="1"/>
    <col min="13" max="13" width="19.6640625" style="343" customWidth="1"/>
    <col min="14" max="16384" width="11.44140625" style="343"/>
  </cols>
  <sheetData>
    <row r="1" spans="1:14" ht="15.6" x14ac:dyDescent="0.3">
      <c r="A1" s="106" t="s">
        <v>183</v>
      </c>
      <c r="B1" s="341"/>
      <c r="C1" s="341"/>
      <c r="D1" s="341"/>
      <c r="E1" s="342"/>
      <c r="F1" s="342"/>
      <c r="G1" s="342"/>
      <c r="H1" s="342"/>
      <c r="I1" s="342"/>
      <c r="J1" s="342"/>
      <c r="K1" s="342"/>
      <c r="L1" s="342"/>
      <c r="M1" s="342"/>
      <c r="N1" s="342"/>
    </row>
    <row r="2" spans="1:14" ht="15.6" x14ac:dyDescent="0.3">
      <c r="A2" s="188"/>
      <c r="B2" s="341"/>
      <c r="C2" s="341"/>
      <c r="D2" s="341"/>
      <c r="E2" s="342"/>
      <c r="F2" s="342"/>
      <c r="G2" s="342"/>
      <c r="H2" s="342"/>
      <c r="I2" s="342"/>
      <c r="J2" s="342"/>
      <c r="K2" s="342"/>
      <c r="L2" s="342"/>
      <c r="M2" s="342"/>
      <c r="N2" s="342"/>
    </row>
    <row r="3" spans="1:14" ht="15.6" x14ac:dyDescent="0.3">
      <c r="A3" s="342"/>
      <c r="B3" s="943" t="s">
        <v>202</v>
      </c>
      <c r="C3" s="943"/>
      <c r="D3" s="943"/>
      <c r="E3" s="943"/>
      <c r="F3" s="943"/>
      <c r="G3" s="943"/>
      <c r="H3" s="943"/>
      <c r="I3" s="943"/>
      <c r="J3" s="943"/>
      <c r="K3" s="943"/>
      <c r="L3" s="943"/>
      <c r="M3" s="943"/>
      <c r="N3" s="342"/>
    </row>
    <row r="4" spans="1:14" ht="16.2" thickBot="1" x14ac:dyDescent="0.35">
      <c r="A4" s="342"/>
      <c r="B4" s="944"/>
      <c r="C4" s="944"/>
      <c r="D4" s="944"/>
      <c r="E4" s="944"/>
      <c r="F4" s="944"/>
      <c r="G4" s="944"/>
      <c r="H4" s="944"/>
      <c r="I4" s="944"/>
      <c r="J4" s="944"/>
      <c r="K4" s="944"/>
      <c r="L4" s="944"/>
      <c r="M4" s="944"/>
      <c r="N4" s="342"/>
    </row>
    <row r="5" spans="1:14" ht="18" thickBot="1" x14ac:dyDescent="0.35">
      <c r="A5" s="342"/>
      <c r="B5" s="945" t="s">
        <v>286</v>
      </c>
      <c r="C5" s="946"/>
      <c r="D5" s="946"/>
      <c r="E5" s="946"/>
      <c r="F5" s="946" t="s">
        <v>552</v>
      </c>
      <c r="G5" s="946"/>
      <c r="H5" s="946"/>
      <c r="I5" s="946"/>
      <c r="J5" s="946" t="s">
        <v>205</v>
      </c>
      <c r="K5" s="946"/>
      <c r="L5" s="946"/>
      <c r="M5" s="947"/>
      <c r="N5" s="342"/>
    </row>
    <row r="6" spans="1:14" ht="15.6" x14ac:dyDescent="0.3">
      <c r="A6" s="342"/>
      <c r="B6" s="948" t="s">
        <v>206</v>
      </c>
      <c r="C6" s="948"/>
      <c r="D6" s="948"/>
      <c r="E6" s="948"/>
      <c r="F6" s="948"/>
      <c r="G6" s="948"/>
      <c r="H6" s="948"/>
      <c r="I6" s="948"/>
      <c r="J6" s="948"/>
      <c r="K6" s="532"/>
      <c r="L6" s="532"/>
      <c r="M6" s="532"/>
      <c r="N6" s="342"/>
    </row>
    <row r="7" spans="1:14" ht="15.6" x14ac:dyDescent="0.3">
      <c r="A7" s="342"/>
      <c r="B7" s="943" t="s">
        <v>207</v>
      </c>
      <c r="C7" s="943"/>
      <c r="D7" s="943"/>
      <c r="E7" s="943"/>
      <c r="F7" s="943"/>
      <c r="G7" s="943"/>
      <c r="H7" s="943"/>
      <c r="I7" s="943"/>
      <c r="J7" s="943"/>
      <c r="K7" s="943"/>
      <c r="L7" s="943"/>
      <c r="M7" s="943"/>
      <c r="N7" s="342"/>
    </row>
    <row r="8" spans="1:14" ht="16.2" thickBot="1" x14ac:dyDescent="0.35">
      <c r="A8" s="342"/>
      <c r="B8" s="944"/>
      <c r="C8" s="944"/>
      <c r="D8" s="944"/>
      <c r="E8" s="944"/>
      <c r="F8" s="944"/>
      <c r="G8" s="944"/>
      <c r="H8" s="944"/>
      <c r="I8" s="944"/>
      <c r="J8" s="944"/>
      <c r="K8" s="532"/>
      <c r="L8" s="532"/>
      <c r="M8" s="532"/>
      <c r="N8" s="342"/>
    </row>
    <row r="9" spans="1:14" ht="15.6" x14ac:dyDescent="0.3">
      <c r="A9" s="342"/>
      <c r="B9" s="949" t="s">
        <v>208</v>
      </c>
      <c r="C9" s="950"/>
      <c r="D9" s="950"/>
      <c r="E9" s="950" t="s">
        <v>1495</v>
      </c>
      <c r="F9" s="950"/>
      <c r="G9" s="950"/>
      <c r="H9" s="950" t="s">
        <v>209</v>
      </c>
      <c r="I9" s="950"/>
      <c r="J9" s="950"/>
      <c r="K9" s="950"/>
      <c r="L9" s="950"/>
      <c r="M9" s="951"/>
      <c r="N9" s="342"/>
    </row>
    <row r="10" spans="1:14" ht="17.399999999999999" x14ac:dyDescent="0.3">
      <c r="A10" s="342"/>
      <c r="B10" s="937" t="s">
        <v>210</v>
      </c>
      <c r="C10" s="938"/>
      <c r="D10" s="939"/>
      <c r="E10" s="940" t="s">
        <v>1155</v>
      </c>
      <c r="F10" s="941"/>
      <c r="G10" s="941"/>
      <c r="H10" s="941"/>
      <c r="I10" s="941"/>
      <c r="J10" s="941"/>
      <c r="K10" s="941"/>
      <c r="L10" s="941"/>
      <c r="M10" s="942"/>
      <c r="N10" s="342"/>
    </row>
    <row r="11" spans="1:14" ht="17.399999999999999" x14ac:dyDescent="0.3">
      <c r="A11" s="342"/>
      <c r="B11" s="937" t="s">
        <v>211</v>
      </c>
      <c r="C11" s="938"/>
      <c r="D11" s="939"/>
      <c r="E11" s="952" t="s">
        <v>610</v>
      </c>
      <c r="F11" s="938"/>
      <c r="G11" s="938"/>
      <c r="H11" s="938"/>
      <c r="I11" s="938"/>
      <c r="J11" s="938"/>
      <c r="K11" s="938"/>
      <c r="L11" s="938"/>
      <c r="M11" s="953"/>
      <c r="N11" s="342"/>
    </row>
    <row r="12" spans="1:14" ht="15.6" x14ac:dyDescent="0.3">
      <c r="A12" s="342"/>
      <c r="B12" s="804" t="s">
        <v>1311</v>
      </c>
      <c r="C12" s="794"/>
      <c r="D12" s="794"/>
      <c r="E12" s="954" t="s">
        <v>336</v>
      </c>
      <c r="F12" s="955" t="s">
        <v>336</v>
      </c>
      <c r="G12" s="955" t="s">
        <v>336</v>
      </c>
      <c r="H12" s="955" t="s">
        <v>336</v>
      </c>
      <c r="I12" s="955" t="s">
        <v>336</v>
      </c>
      <c r="J12" s="955" t="s">
        <v>336</v>
      </c>
      <c r="K12" s="955" t="s">
        <v>336</v>
      </c>
      <c r="L12" s="955" t="s">
        <v>336</v>
      </c>
      <c r="M12" s="956" t="s">
        <v>336</v>
      </c>
      <c r="N12" s="342"/>
    </row>
    <row r="13" spans="1:14" ht="15.6" x14ac:dyDescent="0.3">
      <c r="A13" s="342"/>
      <c r="B13" s="804" t="s">
        <v>1312</v>
      </c>
      <c r="C13" s="794"/>
      <c r="D13" s="794"/>
      <c r="E13" s="954" t="s">
        <v>337</v>
      </c>
      <c r="F13" s="955" t="s">
        <v>337</v>
      </c>
      <c r="G13" s="955" t="s">
        <v>337</v>
      </c>
      <c r="H13" s="955" t="s">
        <v>337</v>
      </c>
      <c r="I13" s="955" t="s">
        <v>337</v>
      </c>
      <c r="J13" s="955" t="s">
        <v>337</v>
      </c>
      <c r="K13" s="955" t="s">
        <v>337</v>
      </c>
      <c r="L13" s="955" t="s">
        <v>337</v>
      </c>
      <c r="M13" s="956" t="s">
        <v>337</v>
      </c>
      <c r="N13" s="342"/>
    </row>
    <row r="14" spans="1:14" ht="15.6" x14ac:dyDescent="0.3">
      <c r="A14" s="342"/>
      <c r="B14" s="804" t="s">
        <v>1313</v>
      </c>
      <c r="C14" s="794"/>
      <c r="D14" s="794"/>
      <c r="E14" s="957" t="s">
        <v>338</v>
      </c>
      <c r="F14" s="958" t="s">
        <v>338</v>
      </c>
      <c r="G14" s="958" t="s">
        <v>338</v>
      </c>
      <c r="H14" s="958" t="s">
        <v>338</v>
      </c>
      <c r="I14" s="958" t="s">
        <v>338</v>
      </c>
      <c r="J14" s="958" t="s">
        <v>338</v>
      </c>
      <c r="K14" s="958" t="s">
        <v>338</v>
      </c>
      <c r="L14" s="958" t="s">
        <v>338</v>
      </c>
      <c r="M14" s="959" t="s">
        <v>338</v>
      </c>
      <c r="N14" s="342"/>
    </row>
    <row r="15" spans="1:14" ht="15.6" x14ac:dyDescent="0.3">
      <c r="A15" s="342"/>
      <c r="B15" s="960" t="s">
        <v>215</v>
      </c>
      <c r="C15" s="961"/>
      <c r="D15" s="961"/>
      <c r="E15" s="962"/>
      <c r="F15" s="963"/>
      <c r="G15" s="963"/>
      <c r="H15" s="963"/>
      <c r="I15" s="963"/>
      <c r="J15" s="963"/>
      <c r="K15" s="963"/>
      <c r="L15" s="963"/>
      <c r="M15" s="964"/>
      <c r="N15" s="342"/>
    </row>
    <row r="16" spans="1:14" ht="15.6" x14ac:dyDescent="0.3">
      <c r="A16" s="342"/>
      <c r="B16" s="960" t="s">
        <v>216</v>
      </c>
      <c r="C16" s="961"/>
      <c r="D16" s="961"/>
      <c r="E16" s="965" t="s">
        <v>443</v>
      </c>
      <c r="F16" s="966"/>
      <c r="G16" s="966"/>
      <c r="H16" s="966"/>
      <c r="I16" s="966"/>
      <c r="J16" s="966"/>
      <c r="K16" s="966"/>
      <c r="L16" s="966"/>
      <c r="M16" s="967"/>
      <c r="N16" s="342"/>
    </row>
    <row r="17" spans="1:14" ht="15.6" x14ac:dyDescent="0.3">
      <c r="A17" s="342"/>
      <c r="B17" s="960" t="s">
        <v>218</v>
      </c>
      <c r="C17" s="961"/>
      <c r="D17" s="961"/>
      <c r="E17" s="954" t="s">
        <v>1151</v>
      </c>
      <c r="F17" s="955"/>
      <c r="G17" s="968"/>
      <c r="H17" s="957" t="s">
        <v>699</v>
      </c>
      <c r="I17" s="958"/>
      <c r="J17" s="958"/>
      <c r="K17" s="958"/>
      <c r="L17" s="958"/>
      <c r="M17" s="959"/>
      <c r="N17" s="342"/>
    </row>
    <row r="18" spans="1:14" ht="15.6" x14ac:dyDescent="0.3">
      <c r="A18" s="342"/>
      <c r="B18" s="960" t="s">
        <v>221</v>
      </c>
      <c r="C18" s="961"/>
      <c r="D18" s="961"/>
      <c r="E18" s="957" t="s">
        <v>222</v>
      </c>
      <c r="F18" s="958"/>
      <c r="G18" s="958"/>
      <c r="H18" s="958"/>
      <c r="I18" s="958"/>
      <c r="J18" s="958"/>
      <c r="K18" s="958"/>
      <c r="L18" s="958"/>
      <c r="M18" s="959"/>
      <c r="N18" s="342"/>
    </row>
    <row r="19" spans="1:14" ht="15.6" x14ac:dyDescent="0.3">
      <c r="A19" s="342"/>
      <c r="B19" s="937" t="s">
        <v>223</v>
      </c>
      <c r="C19" s="938"/>
      <c r="D19" s="939"/>
      <c r="E19" s="957"/>
      <c r="F19" s="958"/>
      <c r="G19" s="958"/>
      <c r="H19" s="958"/>
      <c r="I19" s="958"/>
      <c r="J19" s="958"/>
      <c r="K19" s="958"/>
      <c r="L19" s="958"/>
      <c r="M19" s="959"/>
      <c r="N19" s="342"/>
    </row>
    <row r="20" spans="1:14" ht="51" customHeight="1" thickBot="1" x14ac:dyDescent="0.35">
      <c r="A20" s="342"/>
      <c r="B20" s="969" t="s">
        <v>225</v>
      </c>
      <c r="C20" s="970"/>
      <c r="D20" s="971"/>
      <c r="E20" s="972" t="s">
        <v>470</v>
      </c>
      <c r="F20" s="972"/>
      <c r="G20" s="973" t="s">
        <v>471</v>
      </c>
      <c r="H20" s="973"/>
      <c r="I20" s="972" t="s">
        <v>228</v>
      </c>
      <c r="J20" s="972"/>
      <c r="K20" s="972"/>
      <c r="L20" s="972"/>
      <c r="M20" s="974"/>
      <c r="N20" s="342"/>
    </row>
    <row r="21" spans="1:14" ht="15.6" x14ac:dyDescent="0.3">
      <c r="A21" s="342"/>
      <c r="B21" s="944"/>
      <c r="C21" s="944"/>
      <c r="D21" s="944"/>
      <c r="E21" s="944"/>
      <c r="F21" s="944"/>
      <c r="G21" s="944"/>
      <c r="H21" s="944"/>
      <c r="I21" s="944"/>
      <c r="J21" s="944"/>
      <c r="K21" s="944"/>
      <c r="L21" s="944"/>
      <c r="M21" s="944"/>
      <c r="N21" s="342"/>
    </row>
    <row r="22" spans="1:14" ht="15.6" x14ac:dyDescent="0.3">
      <c r="A22" s="342"/>
      <c r="B22" s="943" t="s">
        <v>229</v>
      </c>
      <c r="C22" s="943"/>
      <c r="D22" s="943"/>
      <c r="E22" s="943"/>
      <c r="F22" s="943"/>
      <c r="G22" s="943"/>
      <c r="H22" s="943"/>
      <c r="I22" s="943"/>
      <c r="J22" s="943"/>
      <c r="K22" s="943"/>
      <c r="L22" s="943"/>
      <c r="M22" s="943"/>
      <c r="N22" s="342"/>
    </row>
    <row r="23" spans="1:14" ht="16.2" thickBot="1" x14ac:dyDescent="0.35">
      <c r="A23" s="342"/>
      <c r="B23" s="944"/>
      <c r="C23" s="944"/>
      <c r="D23" s="944"/>
      <c r="E23" s="944"/>
      <c r="F23" s="944"/>
      <c r="G23" s="944"/>
      <c r="H23" s="944"/>
      <c r="I23" s="944"/>
      <c r="J23" s="944"/>
      <c r="K23" s="944"/>
      <c r="L23" s="944"/>
      <c r="M23" s="944"/>
      <c r="N23" s="342"/>
    </row>
    <row r="24" spans="1:14" ht="133.5" customHeight="1" thickBot="1" x14ac:dyDescent="0.35">
      <c r="A24" s="342"/>
      <c r="B24" s="949" t="s">
        <v>230</v>
      </c>
      <c r="C24" s="950"/>
      <c r="D24" s="950"/>
      <c r="E24" s="975" t="s">
        <v>1152</v>
      </c>
      <c r="F24" s="976"/>
      <c r="G24" s="976"/>
      <c r="H24" s="976"/>
      <c r="I24" s="976"/>
      <c r="J24" s="976"/>
      <c r="K24" s="976"/>
      <c r="L24" s="976"/>
      <c r="M24" s="977"/>
      <c r="N24" s="342"/>
    </row>
    <row r="25" spans="1:14" ht="334.5" customHeight="1" x14ac:dyDescent="0.3">
      <c r="A25" s="342"/>
      <c r="B25" s="949" t="s">
        <v>612</v>
      </c>
      <c r="C25" s="950"/>
      <c r="D25" s="950"/>
      <c r="E25" s="957" t="s">
        <v>701</v>
      </c>
      <c r="F25" s="958"/>
      <c r="G25" s="958"/>
      <c r="H25" s="958"/>
      <c r="I25" s="958"/>
      <c r="J25" s="958"/>
      <c r="K25" s="958"/>
      <c r="L25" s="958"/>
      <c r="M25" s="959"/>
      <c r="N25" s="342"/>
    </row>
    <row r="26" spans="1:14" ht="37.5" customHeight="1" x14ac:dyDescent="0.3">
      <c r="A26" s="342"/>
      <c r="B26" s="960" t="s">
        <v>232</v>
      </c>
      <c r="C26" s="961"/>
      <c r="D26" s="961"/>
      <c r="E26" s="957" t="s">
        <v>613</v>
      </c>
      <c r="F26" s="958"/>
      <c r="G26" s="958"/>
      <c r="H26" s="958"/>
      <c r="I26" s="958"/>
      <c r="J26" s="958"/>
      <c r="K26" s="958"/>
      <c r="L26" s="958"/>
      <c r="M26" s="959"/>
      <c r="N26" s="342"/>
    </row>
    <row r="27" spans="1:14" ht="35.25" customHeight="1" x14ac:dyDescent="0.3">
      <c r="A27" s="342"/>
      <c r="B27" s="960" t="s">
        <v>233</v>
      </c>
      <c r="C27" s="961"/>
      <c r="D27" s="961"/>
      <c r="E27" s="978" t="s">
        <v>618</v>
      </c>
      <c r="F27" s="979"/>
      <c r="G27" s="979"/>
      <c r="H27" s="979"/>
      <c r="I27" s="979"/>
      <c r="J27" s="979"/>
      <c r="K27" s="979"/>
      <c r="L27" s="979"/>
      <c r="M27" s="980"/>
      <c r="N27" s="342"/>
    </row>
    <row r="28" spans="1:14" ht="56.25" customHeight="1" x14ac:dyDescent="0.3">
      <c r="A28" s="342"/>
      <c r="B28" s="960" t="s">
        <v>234</v>
      </c>
      <c r="C28" s="961"/>
      <c r="D28" s="961"/>
      <c r="E28" s="965" t="s">
        <v>626</v>
      </c>
      <c r="F28" s="966"/>
      <c r="G28" s="966"/>
      <c r="H28" s="966"/>
      <c r="I28" s="966"/>
      <c r="J28" s="966"/>
      <c r="K28" s="966"/>
      <c r="L28" s="966"/>
      <c r="M28" s="967"/>
      <c r="N28" s="342"/>
    </row>
    <row r="29" spans="1:14" ht="34.5" customHeight="1" x14ac:dyDescent="0.3">
      <c r="A29" s="342"/>
      <c r="B29" s="960" t="s">
        <v>235</v>
      </c>
      <c r="C29" s="961"/>
      <c r="D29" s="961"/>
      <c r="E29" s="981" t="s">
        <v>1284</v>
      </c>
      <c r="F29" s="982"/>
      <c r="G29" s="982"/>
      <c r="H29" s="982"/>
      <c r="I29" s="982"/>
      <c r="J29" s="982"/>
      <c r="K29" s="982"/>
      <c r="L29" s="982"/>
      <c r="M29" s="983"/>
      <c r="N29" s="342"/>
    </row>
    <row r="30" spans="1:14" ht="33.75" customHeight="1" x14ac:dyDescent="0.3">
      <c r="A30" s="342"/>
      <c r="B30" s="984" t="s">
        <v>236</v>
      </c>
      <c r="C30" s="958"/>
      <c r="D30" s="985"/>
      <c r="E30" s="529"/>
      <c r="F30" s="961" t="s">
        <v>237</v>
      </c>
      <c r="G30" s="961"/>
      <c r="H30" s="529" t="s">
        <v>238</v>
      </c>
      <c r="I30" s="961" t="s">
        <v>239</v>
      </c>
      <c r="J30" s="961"/>
      <c r="K30" s="986" t="s">
        <v>553</v>
      </c>
      <c r="L30" s="986"/>
      <c r="M30" s="531" t="s">
        <v>374</v>
      </c>
      <c r="N30" s="342"/>
    </row>
    <row r="31" spans="1:14" ht="40.5" customHeight="1" x14ac:dyDescent="0.3">
      <c r="A31" s="342"/>
      <c r="B31" s="960" t="s">
        <v>242</v>
      </c>
      <c r="C31" s="961"/>
      <c r="D31" s="961"/>
      <c r="E31" s="1029" t="s">
        <v>1153</v>
      </c>
      <c r="F31" s="1030"/>
      <c r="G31" s="1030"/>
      <c r="H31" s="1030"/>
      <c r="I31" s="1030"/>
      <c r="J31" s="1030"/>
      <c r="K31" s="1030"/>
      <c r="L31" s="1030"/>
      <c r="M31" s="1031"/>
      <c r="N31" s="342"/>
    </row>
    <row r="32" spans="1:14" ht="17.399999999999999" x14ac:dyDescent="0.3">
      <c r="A32" s="342"/>
      <c r="B32" s="960" t="s">
        <v>218</v>
      </c>
      <c r="C32" s="961"/>
      <c r="D32" s="961"/>
      <c r="E32" s="989" t="s">
        <v>615</v>
      </c>
      <c r="F32" s="961"/>
      <c r="G32" s="961"/>
      <c r="H32" s="961"/>
      <c r="I32" s="961"/>
      <c r="J32" s="961" t="s">
        <v>245</v>
      </c>
      <c r="K32" s="961"/>
      <c r="L32" s="961"/>
      <c r="M32" s="990"/>
      <c r="N32" s="342"/>
    </row>
    <row r="33" spans="1:14" ht="15.6" x14ac:dyDescent="0.3">
      <c r="A33" s="342"/>
      <c r="B33" s="960" t="s">
        <v>246</v>
      </c>
      <c r="C33" s="961"/>
      <c r="D33" s="961"/>
      <c r="E33" s="991" t="s">
        <v>616</v>
      </c>
      <c r="F33" s="992"/>
      <c r="G33" s="992"/>
      <c r="H33" s="992"/>
      <c r="I33" s="992"/>
      <c r="J33" s="992"/>
      <c r="K33" s="992"/>
      <c r="L33" s="992"/>
      <c r="M33" s="993"/>
      <c r="N33" s="342"/>
    </row>
    <row r="34" spans="1:14" ht="15.6" x14ac:dyDescent="0.3">
      <c r="A34" s="342"/>
      <c r="B34" s="530" t="s">
        <v>248</v>
      </c>
      <c r="C34" s="529"/>
      <c r="D34" s="529"/>
      <c r="E34" s="961"/>
      <c r="F34" s="961"/>
      <c r="G34" s="961"/>
      <c r="H34" s="961"/>
      <c r="I34" s="961"/>
      <c r="J34" s="961"/>
      <c r="K34" s="961"/>
      <c r="L34" s="961"/>
      <c r="M34" s="990"/>
      <c r="N34" s="342"/>
    </row>
    <row r="35" spans="1:14" ht="15.6" x14ac:dyDescent="0.3">
      <c r="A35" s="342"/>
      <c r="B35" s="994"/>
      <c r="C35" s="995"/>
      <c r="D35" s="995"/>
      <c r="E35" s="995"/>
      <c r="F35" s="995"/>
      <c r="G35" s="995"/>
      <c r="H35" s="995"/>
      <c r="I35" s="995"/>
      <c r="J35" s="995"/>
      <c r="K35" s="995"/>
      <c r="L35" s="995"/>
      <c r="M35" s="996"/>
      <c r="N35" s="342"/>
    </row>
    <row r="36" spans="1:14" ht="15.6" x14ac:dyDescent="0.3">
      <c r="A36" s="342"/>
      <c r="B36" s="997" t="s">
        <v>249</v>
      </c>
      <c r="C36" s="998"/>
      <c r="D36" s="998"/>
      <c r="E36" s="998"/>
      <c r="F36" s="998"/>
      <c r="G36" s="998"/>
      <c r="H36" s="998"/>
      <c r="I36" s="998"/>
      <c r="J36" s="998"/>
      <c r="K36" s="998"/>
      <c r="L36" s="998"/>
      <c r="M36" s="999"/>
      <c r="N36" s="342"/>
    </row>
    <row r="37" spans="1:14" ht="16.2" thickBot="1" x14ac:dyDescent="0.35">
      <c r="A37" s="342"/>
      <c r="B37" s="1000"/>
      <c r="C37" s="1001"/>
      <c r="D37" s="1001"/>
      <c r="E37" s="1001"/>
      <c r="F37" s="1001"/>
      <c r="G37" s="1001"/>
      <c r="H37" s="1001"/>
      <c r="I37" s="1001"/>
      <c r="J37" s="1001"/>
      <c r="K37" s="1001"/>
      <c r="L37" s="1001"/>
      <c r="M37" s="1002"/>
      <c r="N37" s="342"/>
    </row>
    <row r="38" spans="1:14" ht="15.6" x14ac:dyDescent="0.3">
      <c r="A38" s="342"/>
      <c r="B38" s="1003"/>
      <c r="C38" s="1004"/>
      <c r="D38" s="1004"/>
      <c r="E38" s="1004"/>
      <c r="F38" s="1004"/>
      <c r="G38" s="1004"/>
      <c r="H38" s="1004"/>
      <c r="I38" s="1004"/>
      <c r="J38" s="1004"/>
      <c r="K38" s="1004"/>
      <c r="L38" s="1004"/>
      <c r="M38" s="1005"/>
      <c r="N38" s="342"/>
    </row>
    <row r="39" spans="1:14" ht="15.6" x14ac:dyDescent="0.3">
      <c r="A39" s="342"/>
      <c r="B39" s="532"/>
      <c r="C39" s="532"/>
      <c r="D39" s="532"/>
      <c r="E39" s="532"/>
      <c r="F39" s="532"/>
      <c r="G39" s="532"/>
      <c r="H39" s="532"/>
      <c r="I39" s="532"/>
      <c r="J39" s="532"/>
      <c r="K39" s="532"/>
      <c r="L39" s="532"/>
      <c r="M39" s="532"/>
      <c r="N39" s="342"/>
    </row>
    <row r="40" spans="1:14" ht="15.6" x14ac:dyDescent="0.3">
      <c r="A40" s="342"/>
      <c r="B40" s="532"/>
      <c r="C40" s="961" t="s">
        <v>250</v>
      </c>
      <c r="D40" s="961"/>
      <c r="E40" s="961"/>
      <c r="F40" s="961"/>
      <c r="G40" s="961"/>
      <c r="H40" s="961"/>
      <c r="I40" s="961"/>
      <c r="J40" s="961"/>
      <c r="K40" s="961"/>
      <c r="L40" s="961"/>
      <c r="M40" s="961"/>
      <c r="N40" s="342"/>
    </row>
    <row r="41" spans="1:14" ht="15.6" x14ac:dyDescent="0.3">
      <c r="A41" s="342"/>
      <c r="B41" s="532"/>
      <c r="C41" s="529" t="s">
        <v>251</v>
      </c>
      <c r="D41" s="952" t="s">
        <v>252</v>
      </c>
      <c r="E41" s="938"/>
      <c r="F41" s="938"/>
      <c r="G41" s="938"/>
      <c r="H41" s="952" t="s">
        <v>253</v>
      </c>
      <c r="I41" s="938"/>
      <c r="J41" s="938"/>
      <c r="K41" s="938"/>
      <c r="L41" s="938"/>
      <c r="M41" s="939"/>
      <c r="N41" s="342"/>
    </row>
    <row r="42" spans="1:14" ht="15.6" x14ac:dyDescent="0.3">
      <c r="A42" s="342"/>
      <c r="B42" s="532"/>
      <c r="C42" s="344">
        <v>42681</v>
      </c>
      <c r="D42" s="961" t="s">
        <v>411</v>
      </c>
      <c r="E42" s="961"/>
      <c r="F42" s="961"/>
      <c r="G42" s="961"/>
      <c r="H42" s="961" t="s">
        <v>617</v>
      </c>
      <c r="I42" s="961"/>
      <c r="J42" s="961"/>
      <c r="K42" s="961"/>
      <c r="L42" s="961"/>
      <c r="M42" s="961"/>
      <c r="N42" s="342"/>
    </row>
    <row r="43" spans="1:14" ht="15.6" x14ac:dyDescent="0.3">
      <c r="A43" s="342"/>
      <c r="B43" s="532"/>
      <c r="C43" s="1010">
        <v>42664</v>
      </c>
      <c r="D43" s="704" t="s">
        <v>1650</v>
      </c>
      <c r="E43" s="702" t="s">
        <v>1651</v>
      </c>
      <c r="F43" s="702" t="s">
        <v>1652</v>
      </c>
      <c r="G43" s="703" t="s">
        <v>1653</v>
      </c>
      <c r="H43" s="1013" t="s">
        <v>1654</v>
      </c>
      <c r="I43" s="1014"/>
      <c r="J43" s="1014"/>
      <c r="K43" s="1014"/>
      <c r="L43" s="1014"/>
      <c r="M43" s="1015"/>
      <c r="N43" s="342"/>
    </row>
    <row r="44" spans="1:14" ht="15.6" x14ac:dyDescent="0.3">
      <c r="A44" s="342"/>
      <c r="B44" s="532"/>
      <c r="C44" s="1011"/>
      <c r="D44" s="704" t="s">
        <v>1655</v>
      </c>
      <c r="E44" s="702" t="s">
        <v>1656</v>
      </c>
      <c r="F44" s="702" t="s">
        <v>1657</v>
      </c>
      <c r="G44" s="703" t="s">
        <v>1653</v>
      </c>
      <c r="H44" s="1016"/>
      <c r="I44" s="995"/>
      <c r="J44" s="995"/>
      <c r="K44" s="995"/>
      <c r="L44" s="995"/>
      <c r="M44" s="1017"/>
      <c r="N44" s="342"/>
    </row>
    <row r="45" spans="1:14" ht="15.6" x14ac:dyDescent="0.3">
      <c r="A45" s="342"/>
      <c r="B45" s="532"/>
      <c r="C45" s="1011"/>
      <c r="D45" s="704" t="s">
        <v>1658</v>
      </c>
      <c r="E45" s="702" t="s">
        <v>1659</v>
      </c>
      <c r="F45" s="702" t="s">
        <v>1660</v>
      </c>
      <c r="G45" s="703" t="s">
        <v>1653</v>
      </c>
      <c r="H45" s="1016"/>
      <c r="I45" s="995"/>
      <c r="J45" s="995"/>
      <c r="K45" s="995"/>
      <c r="L45" s="995"/>
      <c r="M45" s="1017"/>
      <c r="N45" s="342"/>
    </row>
    <row r="46" spans="1:14" ht="15.6" x14ac:dyDescent="0.3">
      <c r="A46" s="342"/>
      <c r="B46" s="532"/>
      <c r="C46" s="1012"/>
      <c r="D46" s="704" t="s">
        <v>1661</v>
      </c>
      <c r="E46" s="702" t="s">
        <v>1662</v>
      </c>
      <c r="F46" s="702" t="s">
        <v>1663</v>
      </c>
      <c r="G46" s="703" t="s">
        <v>575</v>
      </c>
      <c r="H46" s="1018"/>
      <c r="I46" s="1019"/>
      <c r="J46" s="1019"/>
      <c r="K46" s="1019"/>
      <c r="L46" s="1019"/>
      <c r="M46" s="1020"/>
      <c r="N46" s="342"/>
    </row>
    <row r="47" spans="1:14" ht="15.6" x14ac:dyDescent="0.3">
      <c r="A47" s="342"/>
      <c r="B47" s="532"/>
      <c r="C47" s="529"/>
      <c r="D47" s="961"/>
      <c r="E47" s="961"/>
      <c r="F47" s="961"/>
      <c r="G47" s="961"/>
      <c r="H47" s="961"/>
      <c r="I47" s="961"/>
      <c r="J47" s="961"/>
      <c r="K47" s="961"/>
      <c r="L47" s="961"/>
      <c r="M47" s="961"/>
      <c r="N47" s="342"/>
    </row>
    <row r="48" spans="1:14" ht="15.6" x14ac:dyDescent="0.3">
      <c r="A48" s="342"/>
      <c r="B48" s="532"/>
      <c r="C48" s="529"/>
      <c r="D48" s="961"/>
      <c r="E48" s="961"/>
      <c r="F48" s="961"/>
      <c r="G48" s="961"/>
      <c r="H48" s="961"/>
      <c r="I48" s="961"/>
      <c r="J48" s="961"/>
      <c r="K48" s="961"/>
      <c r="L48" s="961"/>
      <c r="M48" s="961"/>
      <c r="N48" s="342"/>
    </row>
    <row r="49" spans="1:14" ht="15.6" x14ac:dyDescent="0.3">
      <c r="A49" s="342"/>
      <c r="B49" s="341"/>
      <c r="C49" s="529"/>
      <c r="D49" s="961"/>
      <c r="E49" s="961"/>
      <c r="F49" s="961"/>
      <c r="G49" s="961"/>
      <c r="H49" s="961"/>
      <c r="I49" s="961"/>
      <c r="J49" s="961"/>
      <c r="K49" s="961"/>
      <c r="L49" s="961"/>
      <c r="M49" s="961"/>
      <c r="N49" s="342"/>
    </row>
    <row r="50" spans="1:14" ht="15" x14ac:dyDescent="0.3">
      <c r="C50" s="529"/>
      <c r="D50" s="961"/>
      <c r="E50" s="961"/>
      <c r="F50" s="961"/>
      <c r="G50" s="961"/>
      <c r="H50" s="961"/>
      <c r="I50" s="961"/>
      <c r="J50" s="961"/>
      <c r="K50" s="961"/>
      <c r="L50" s="961"/>
      <c r="M50" s="961"/>
    </row>
    <row r="51" spans="1:14" ht="15" x14ac:dyDescent="0.3">
      <c r="C51" s="529"/>
      <c r="D51" s="961"/>
      <c r="E51" s="961"/>
      <c r="F51" s="961"/>
      <c r="G51" s="961"/>
      <c r="H51" s="961"/>
      <c r="I51" s="961"/>
      <c r="J51" s="961"/>
      <c r="K51" s="961"/>
      <c r="L51" s="961"/>
      <c r="M51" s="961"/>
    </row>
    <row r="52" spans="1:14" ht="15" x14ac:dyDescent="0.3">
      <c r="C52" s="529"/>
      <c r="D52" s="961"/>
      <c r="E52" s="961"/>
      <c r="F52" s="961"/>
      <c r="G52" s="961"/>
      <c r="H52" s="961"/>
      <c r="I52" s="961"/>
      <c r="J52" s="961"/>
      <c r="K52" s="961"/>
      <c r="L52" s="961"/>
      <c r="M52" s="961"/>
    </row>
    <row r="53" spans="1:14" ht="15.6" x14ac:dyDescent="0.3">
      <c r="C53" s="345"/>
      <c r="D53" s="1006"/>
      <c r="E53" s="1006"/>
      <c r="F53" s="1006"/>
      <c r="G53" s="1006"/>
      <c r="H53" s="1007"/>
      <c r="I53" s="1007"/>
      <c r="J53" s="1007"/>
      <c r="K53" s="1007"/>
      <c r="L53" s="1007"/>
      <c r="M53" s="1007"/>
    </row>
    <row r="64" spans="1:14" ht="18" x14ac:dyDescent="0.35">
      <c r="G64" s="346"/>
      <c r="I64" s="304"/>
    </row>
  </sheetData>
  <sheetProtection algorithmName="SHA-512" hashValue="u9xj3a/btqe/xCv7D8JisFc+YmTqwtWlGvBAOkriOArAveVecPCA+O5tTpu55E+tZ9YB+FBDADsMnsQ2MzfzUw==" saltValue="5tEzVJOVRnHgWxy5jH+9hA==" spinCount="100000" sheet="1" objects="1" scenarios="1"/>
  <mergeCells count="88">
    <mergeCell ref="D52:G52"/>
    <mergeCell ref="H52:M52"/>
    <mergeCell ref="D53:G53"/>
    <mergeCell ref="H53:M53"/>
    <mergeCell ref="D49:G49"/>
    <mergeCell ref="H49:M49"/>
    <mergeCell ref="D50:G50"/>
    <mergeCell ref="H50:M50"/>
    <mergeCell ref="D51:G51"/>
    <mergeCell ref="H51:M51"/>
    <mergeCell ref="D42:G42"/>
    <mergeCell ref="H42:M42"/>
    <mergeCell ref="D47:G47"/>
    <mergeCell ref="H47:M47"/>
    <mergeCell ref="D48:G48"/>
    <mergeCell ref="H48:M48"/>
    <mergeCell ref="D41:G41"/>
    <mergeCell ref="H41:M41"/>
    <mergeCell ref="B32:D32"/>
    <mergeCell ref="E32:I32"/>
    <mergeCell ref="J32:M32"/>
    <mergeCell ref="B33:D33"/>
    <mergeCell ref="E33:M33"/>
    <mergeCell ref="E34:M34"/>
    <mergeCell ref="B35:M35"/>
    <mergeCell ref="B36:M36"/>
    <mergeCell ref="B37:M37"/>
    <mergeCell ref="B38:M38"/>
    <mergeCell ref="C40:M40"/>
    <mergeCell ref="B30:D30"/>
    <mergeCell ref="F30:G30"/>
    <mergeCell ref="I30:J30"/>
    <mergeCell ref="K30:L30"/>
    <mergeCell ref="B31:D31"/>
    <mergeCell ref="E31:M31"/>
    <mergeCell ref="B27:D27"/>
    <mergeCell ref="E27:M27"/>
    <mergeCell ref="B28:D28"/>
    <mergeCell ref="E28:M28"/>
    <mergeCell ref="B29:D29"/>
    <mergeCell ref="E29:M29"/>
    <mergeCell ref="B26:D26"/>
    <mergeCell ref="E26:M26"/>
    <mergeCell ref="B20:D20"/>
    <mergeCell ref="E20:F20"/>
    <mergeCell ref="G20:H20"/>
    <mergeCell ref="I20:M20"/>
    <mergeCell ref="B21:M21"/>
    <mergeCell ref="B22:M22"/>
    <mergeCell ref="B23:M23"/>
    <mergeCell ref="B24:D24"/>
    <mergeCell ref="E24:M24"/>
    <mergeCell ref="B25:D25"/>
    <mergeCell ref="E25:M25"/>
    <mergeCell ref="B19:D19"/>
    <mergeCell ref="E19:M19"/>
    <mergeCell ref="B14:D14"/>
    <mergeCell ref="E14:M14"/>
    <mergeCell ref="B15:D15"/>
    <mergeCell ref="E15:M15"/>
    <mergeCell ref="B16:D16"/>
    <mergeCell ref="E16:M16"/>
    <mergeCell ref="B17:D17"/>
    <mergeCell ref="E17:G17"/>
    <mergeCell ref="H17:M17"/>
    <mergeCell ref="B18:D18"/>
    <mergeCell ref="E18:M18"/>
    <mergeCell ref="E11:M11"/>
    <mergeCell ref="B12:D12"/>
    <mergeCell ref="E12:M12"/>
    <mergeCell ref="B13:D13"/>
    <mergeCell ref="E13:M13"/>
    <mergeCell ref="C43:C46"/>
    <mergeCell ref="H43:M46"/>
    <mergeCell ref="B10:D10"/>
    <mergeCell ref="E10:M10"/>
    <mergeCell ref="B3:M3"/>
    <mergeCell ref="B4:M4"/>
    <mergeCell ref="B5:E5"/>
    <mergeCell ref="F5:I5"/>
    <mergeCell ref="J5:M5"/>
    <mergeCell ref="B6:J6"/>
    <mergeCell ref="B7:M7"/>
    <mergeCell ref="B8:J8"/>
    <mergeCell ref="B9:D9"/>
    <mergeCell ref="E9:G9"/>
    <mergeCell ref="H9:M9"/>
    <mergeCell ref="B11:D11"/>
  </mergeCells>
  <hyperlinks>
    <hyperlink ref="A1" location="'2.6.2.e.1.c'!A1" display="REGRESAR"/>
  </hyperlink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G54"/>
  <sheetViews>
    <sheetView showGridLines="0" zoomScale="90" zoomScaleNormal="90" zoomScaleSheetLayoutView="100" workbookViewId="0">
      <pane ySplit="13" topLeftCell="A14" activePane="bottomLeft" state="frozen"/>
      <selection pane="bottomLeft"/>
    </sheetView>
  </sheetViews>
  <sheetFormatPr defaultColWidth="11.44140625" defaultRowHeight="14.4" x14ac:dyDescent="0.3"/>
  <cols>
    <col min="1" max="1" width="9" style="235" customWidth="1"/>
    <col min="2" max="2" width="13.44140625" style="235" customWidth="1"/>
    <col min="3" max="3" width="10.88671875" style="235" customWidth="1"/>
    <col min="4" max="4" width="12" style="235" customWidth="1"/>
    <col min="5" max="16384" width="11.44140625" style="235"/>
  </cols>
  <sheetData>
    <row r="1" spans="1:7" x14ac:dyDescent="0.3">
      <c r="A1" s="165" t="s">
        <v>178</v>
      </c>
      <c r="C1" s="165" t="s">
        <v>413</v>
      </c>
      <c r="D1" s="46"/>
      <c r="E1" s="46"/>
    </row>
    <row r="2" spans="1:7" ht="15.6" x14ac:dyDescent="0.3">
      <c r="A2" s="165"/>
      <c r="B2" s="89" t="s">
        <v>375</v>
      </c>
      <c r="C2" s="46"/>
      <c r="D2" s="46"/>
      <c r="E2" s="46"/>
    </row>
    <row r="3" spans="1:7" x14ac:dyDescent="0.3">
      <c r="A3" s="33"/>
      <c r="B3" s="34" t="s">
        <v>336</v>
      </c>
      <c r="C3" s="46"/>
      <c r="D3" s="46"/>
      <c r="E3" s="46"/>
    </row>
    <row r="4" spans="1:7" x14ac:dyDescent="0.3">
      <c r="A4" s="33"/>
      <c r="B4" s="34" t="s">
        <v>337</v>
      </c>
      <c r="C4" s="46"/>
      <c r="D4" s="46"/>
      <c r="E4" s="46"/>
    </row>
    <row r="5" spans="1:7" x14ac:dyDescent="0.3">
      <c r="A5" s="33"/>
      <c r="B5" s="34" t="s">
        <v>338</v>
      </c>
      <c r="C5" s="46"/>
      <c r="D5" s="46"/>
      <c r="E5" s="46"/>
    </row>
    <row r="6" spans="1:7" s="171" customFormat="1" ht="15" x14ac:dyDescent="0.25">
      <c r="A6" s="236"/>
      <c r="B6" s="34" t="s">
        <v>1246</v>
      </c>
      <c r="C6" s="236"/>
      <c r="D6" s="236"/>
      <c r="E6" s="236"/>
    </row>
    <row r="7" spans="1:7" s="171" customFormat="1" ht="15" x14ac:dyDescent="0.25">
      <c r="A7" s="236"/>
      <c r="B7" s="34" t="s">
        <v>1247</v>
      </c>
      <c r="C7" s="236"/>
      <c r="D7" s="236"/>
      <c r="E7" s="236"/>
    </row>
    <row r="8" spans="1:7" s="171" customFormat="1" ht="15" x14ac:dyDescent="0.25">
      <c r="A8" s="236"/>
      <c r="B8" s="34"/>
      <c r="C8" s="236"/>
      <c r="D8" s="236"/>
      <c r="E8" s="236"/>
    </row>
    <row r="9" spans="1:7" s="171" customFormat="1" ht="15" customHeight="1" x14ac:dyDescent="0.25">
      <c r="B9" s="581" t="s">
        <v>1472</v>
      </c>
      <c r="C9" s="242"/>
      <c r="D9" s="262"/>
      <c r="E9" s="237"/>
    </row>
    <row r="10" spans="1:7" ht="123.75" customHeight="1" x14ac:dyDescent="0.3">
      <c r="A10" s="46"/>
      <c r="B10" s="1034" t="s">
        <v>587</v>
      </c>
      <c r="C10" s="1034"/>
      <c r="D10" s="1034"/>
      <c r="E10" s="237"/>
      <c r="F10" s="238"/>
      <c r="G10" s="238"/>
    </row>
    <row r="11" spans="1:7" ht="16.8" x14ac:dyDescent="0.3">
      <c r="A11" s="46"/>
      <c r="B11" s="1033" t="s">
        <v>1159</v>
      </c>
      <c r="C11" s="1033"/>
      <c r="D11" s="297"/>
      <c r="E11" s="237"/>
      <c r="F11" s="238"/>
      <c r="G11" s="238"/>
    </row>
    <row r="12" spans="1:7" ht="15.6" x14ac:dyDescent="0.3">
      <c r="A12" s="46"/>
      <c r="D12" s="263"/>
      <c r="E12" s="237"/>
      <c r="F12" s="238"/>
      <c r="G12" s="238"/>
    </row>
    <row r="13" spans="1:7" s="239" customFormat="1" ht="27" customHeight="1" x14ac:dyDescent="0.3">
      <c r="A13" s="40"/>
      <c r="B13" s="218" t="s">
        <v>3</v>
      </c>
      <c r="C13" s="95" t="s">
        <v>528</v>
      </c>
      <c r="D13" s="227" t="s">
        <v>491</v>
      </c>
      <c r="E13" s="40"/>
    </row>
    <row r="14" spans="1:7" s="239" customFormat="1" ht="17.399999999999999" x14ac:dyDescent="0.3">
      <c r="A14" s="40"/>
      <c r="B14" s="98">
        <v>2002</v>
      </c>
      <c r="C14" s="382">
        <v>61.402499999999996</v>
      </c>
      <c r="D14" s="377">
        <f>(C14*365*86400)/1000000</f>
        <v>1936.3892399999997</v>
      </c>
      <c r="E14" s="40"/>
    </row>
    <row r="15" spans="1:7" s="239" customFormat="1" ht="17.399999999999999" x14ac:dyDescent="0.3">
      <c r="A15" s="40"/>
      <c r="B15" s="98">
        <v>2003</v>
      </c>
      <c r="C15" s="382">
        <v>55.315000000000005</v>
      </c>
      <c r="D15" s="377">
        <f t="shared" ref="D15:D23" si="0">(C15*365*86400)/1000000</f>
        <v>1744.4138400000002</v>
      </c>
      <c r="E15" s="40"/>
    </row>
    <row r="16" spans="1:7" s="239" customFormat="1" ht="17.399999999999999" x14ac:dyDescent="0.3">
      <c r="A16" s="40"/>
      <c r="B16" s="98">
        <v>2004</v>
      </c>
      <c r="C16" s="382">
        <v>65.453333333333347</v>
      </c>
      <c r="D16" s="377">
        <f t="shared" si="0"/>
        <v>2064.1363200000001</v>
      </c>
      <c r="E16" s="40"/>
    </row>
    <row r="17" spans="1:6" s="239" customFormat="1" ht="17.399999999999999" x14ac:dyDescent="0.3">
      <c r="A17" s="40"/>
      <c r="B17" s="98">
        <v>2005</v>
      </c>
      <c r="C17" s="382">
        <v>68.277500000000003</v>
      </c>
      <c r="D17" s="377">
        <f t="shared" si="0"/>
        <v>2153.1992399999999</v>
      </c>
      <c r="E17" s="40"/>
    </row>
    <row r="18" spans="1:6" s="239" customFormat="1" ht="17.399999999999999" x14ac:dyDescent="0.3">
      <c r="A18" s="40"/>
      <c r="B18" s="98">
        <v>2006</v>
      </c>
      <c r="C18" s="382">
        <v>50.803333333333335</v>
      </c>
      <c r="D18" s="377">
        <f t="shared" si="0"/>
        <v>1602.13392</v>
      </c>
      <c r="E18" s="40"/>
    </row>
    <row r="19" spans="1:6" s="239" customFormat="1" ht="17.399999999999999" x14ac:dyDescent="0.3">
      <c r="A19" s="40"/>
      <c r="B19" s="98">
        <v>2007</v>
      </c>
      <c r="C19" s="382">
        <v>45.523915837280242</v>
      </c>
      <c r="D19" s="377">
        <f t="shared" si="0"/>
        <v>1435.6422098444696</v>
      </c>
      <c r="E19" s="40"/>
    </row>
    <row r="20" spans="1:6" s="239" customFormat="1" ht="17.399999999999999" x14ac:dyDescent="0.3">
      <c r="A20" s="40"/>
      <c r="B20" s="98">
        <v>2008</v>
      </c>
      <c r="C20" s="382">
        <v>56.456136404324077</v>
      </c>
      <c r="D20" s="377">
        <f t="shared" si="0"/>
        <v>1780.400717646764</v>
      </c>
      <c r="E20" s="40"/>
    </row>
    <row r="21" spans="1:6" s="239" customFormat="1" ht="17.399999999999999" x14ac:dyDescent="0.3">
      <c r="A21" s="40"/>
      <c r="B21" s="98">
        <v>2009</v>
      </c>
      <c r="C21" s="382">
        <v>59.776487881891107</v>
      </c>
      <c r="D21" s="377">
        <f t="shared" si="0"/>
        <v>1885.1113218433179</v>
      </c>
      <c r="E21" s="40"/>
    </row>
    <row r="22" spans="1:6" s="239" customFormat="1" ht="17.399999999999999" x14ac:dyDescent="0.3">
      <c r="A22" s="40"/>
      <c r="B22" s="98">
        <v>2010</v>
      </c>
      <c r="C22" s="382">
        <v>52.553966296206397</v>
      </c>
      <c r="D22" s="377">
        <f t="shared" si="0"/>
        <v>1657.3418811171648</v>
      </c>
      <c r="E22" s="40"/>
    </row>
    <row r="23" spans="1:6" s="239" customFormat="1" ht="17.399999999999999" x14ac:dyDescent="0.3">
      <c r="A23" s="40"/>
      <c r="B23" s="98">
        <v>2011</v>
      </c>
      <c r="C23" s="382">
        <v>48.432960253402875</v>
      </c>
      <c r="D23" s="377">
        <f t="shared" si="0"/>
        <v>1527.3818345513132</v>
      </c>
      <c r="E23" s="40"/>
    </row>
    <row r="24" spans="1:6" s="239" customFormat="1" ht="17.399999999999999" x14ac:dyDescent="0.3">
      <c r="A24" s="40"/>
      <c r="B24" s="98">
        <v>2012</v>
      </c>
      <c r="C24" s="382">
        <v>46.6</v>
      </c>
      <c r="D24" s="377">
        <v>1469.9</v>
      </c>
      <c r="E24" s="40"/>
    </row>
    <row r="25" spans="1:6" s="239" customFormat="1" ht="17.399999999999999" x14ac:dyDescent="0.3">
      <c r="A25" s="40"/>
      <c r="B25" s="98">
        <v>2013</v>
      </c>
      <c r="C25" s="382">
        <v>42.1</v>
      </c>
      <c r="D25" s="377">
        <v>1326.2</v>
      </c>
      <c r="E25" s="40"/>
    </row>
    <row r="26" spans="1:6" s="239" customFormat="1" ht="17.399999999999999" x14ac:dyDescent="0.3">
      <c r="A26" s="40"/>
      <c r="B26" s="462">
        <v>2014</v>
      </c>
      <c r="C26" s="382">
        <v>40.200000000000003</v>
      </c>
      <c r="D26" s="377">
        <v>1268.5999999999999</v>
      </c>
      <c r="E26" s="40"/>
    </row>
    <row r="27" spans="1:6" s="239" customFormat="1" ht="17.399999999999999" x14ac:dyDescent="0.3">
      <c r="A27" s="40"/>
      <c r="B27" s="73">
        <v>2015</v>
      </c>
      <c r="C27" s="383">
        <v>56.27</v>
      </c>
      <c r="D27" s="379">
        <v>1775</v>
      </c>
      <c r="E27" s="40"/>
    </row>
    <row r="28" spans="1:6" s="239" customFormat="1" ht="14.25" customHeight="1" x14ac:dyDescent="0.3">
      <c r="A28" s="40"/>
      <c r="B28" s="296"/>
      <c r="C28" s="240"/>
      <c r="D28" s="222"/>
      <c r="E28" s="40"/>
    </row>
    <row r="29" spans="1:6" ht="46.5" customHeight="1" x14ac:dyDescent="0.3">
      <c r="A29" s="46"/>
      <c r="B29" s="857" t="s">
        <v>460</v>
      </c>
      <c r="C29" s="857"/>
      <c r="D29" s="857"/>
      <c r="E29" s="46"/>
    </row>
    <row r="30" spans="1:6" ht="87" customHeight="1" x14ac:dyDescent="0.3">
      <c r="A30" s="46"/>
      <c r="B30" s="857" t="s">
        <v>1285</v>
      </c>
      <c r="C30" s="857"/>
      <c r="D30" s="857"/>
      <c r="E30" s="46"/>
    </row>
    <row r="31" spans="1:6" ht="60" customHeight="1" x14ac:dyDescent="0.3">
      <c r="A31" s="46"/>
      <c r="B31" s="46"/>
      <c r="C31" s="46"/>
      <c r="D31" s="46"/>
      <c r="E31" s="46"/>
    </row>
    <row r="32" spans="1:6" ht="15.6" x14ac:dyDescent="0.3">
      <c r="A32" s="1032"/>
      <c r="B32" s="1032"/>
      <c r="C32" s="1032"/>
      <c r="D32" s="236"/>
      <c r="E32" s="236"/>
      <c r="F32" s="238"/>
    </row>
    <row r="33" spans="1:6" ht="15.6" x14ac:dyDescent="0.3">
      <c r="A33" s="1032"/>
      <c r="B33" s="1032"/>
      <c r="C33" s="1032"/>
      <c r="D33" s="236"/>
      <c r="E33" s="236"/>
      <c r="F33" s="238"/>
    </row>
    <row r="34" spans="1:6" ht="15.75" customHeight="1" x14ac:dyDescent="0.3">
      <c r="A34" s="46"/>
      <c r="D34" s="237"/>
      <c r="E34" s="237"/>
      <c r="F34" s="238"/>
    </row>
    <row r="35" spans="1:6" ht="39" customHeight="1" x14ac:dyDescent="0.3">
      <c r="A35" s="46"/>
      <c r="D35" s="237"/>
      <c r="E35" s="237"/>
      <c r="F35" s="238"/>
    </row>
    <row r="36" spans="1:6" x14ac:dyDescent="0.3">
      <c r="A36" s="46"/>
      <c r="D36" s="46"/>
      <c r="E36" s="46"/>
    </row>
    <row r="37" spans="1:6" ht="15" customHeight="1" x14ac:dyDescent="0.3">
      <c r="A37" s="46"/>
      <c r="D37" s="46"/>
      <c r="E37" s="46"/>
    </row>
    <row r="38" spans="1:6" x14ac:dyDescent="0.3">
      <c r="A38" s="46"/>
      <c r="D38" s="46"/>
      <c r="E38" s="46"/>
    </row>
    <row r="39" spans="1:6" x14ac:dyDescent="0.3">
      <c r="A39" s="46"/>
      <c r="D39" s="46"/>
      <c r="E39" s="46"/>
    </row>
    <row r="40" spans="1:6" x14ac:dyDescent="0.3">
      <c r="A40" s="46"/>
      <c r="D40" s="46"/>
      <c r="E40" s="46"/>
    </row>
    <row r="41" spans="1:6" x14ac:dyDescent="0.3">
      <c r="A41" s="46"/>
      <c r="D41" s="46"/>
      <c r="E41" s="46"/>
    </row>
    <row r="42" spans="1:6" x14ac:dyDescent="0.3">
      <c r="A42" s="46"/>
      <c r="D42" s="46"/>
      <c r="E42" s="46"/>
    </row>
    <row r="43" spans="1:6" x14ac:dyDescent="0.3">
      <c r="A43" s="46"/>
      <c r="D43" s="46"/>
      <c r="E43" s="46"/>
    </row>
    <row r="44" spans="1:6" x14ac:dyDescent="0.3">
      <c r="A44" s="46"/>
      <c r="D44" s="46"/>
      <c r="E44" s="46"/>
    </row>
    <row r="45" spans="1:6" x14ac:dyDescent="0.3">
      <c r="A45" s="46"/>
      <c r="D45" s="46"/>
      <c r="E45" s="46"/>
    </row>
    <row r="46" spans="1:6" x14ac:dyDescent="0.3">
      <c r="A46" s="46"/>
      <c r="D46" s="46"/>
      <c r="E46" s="46"/>
    </row>
    <row r="47" spans="1:6" x14ac:dyDescent="0.3">
      <c r="A47" s="46"/>
      <c r="D47" s="46"/>
      <c r="E47" s="46"/>
    </row>
    <row r="48" spans="1:6" x14ac:dyDescent="0.3">
      <c r="A48" s="46"/>
      <c r="D48" s="46"/>
      <c r="E48" s="46"/>
    </row>
    <row r="49" spans="1:5" x14ac:dyDescent="0.3">
      <c r="A49" s="46"/>
      <c r="D49" s="46"/>
      <c r="E49" s="46"/>
    </row>
    <row r="50" spans="1:5" ht="53.25" customHeight="1" x14ac:dyDescent="0.3">
      <c r="A50" s="46"/>
      <c r="D50" s="46"/>
      <c r="E50" s="46"/>
    </row>
    <row r="51" spans="1:5" ht="39" customHeight="1" x14ac:dyDescent="0.3">
      <c r="A51" s="46"/>
      <c r="D51" s="46"/>
      <c r="E51" s="46"/>
    </row>
    <row r="52" spans="1:5" x14ac:dyDescent="0.3">
      <c r="A52" s="46"/>
      <c r="B52" s="40"/>
      <c r="C52" s="46"/>
      <c r="D52" s="46"/>
      <c r="E52" s="46"/>
    </row>
    <row r="53" spans="1:5" x14ac:dyDescent="0.3">
      <c r="A53" s="46"/>
      <c r="B53" s="46"/>
      <c r="C53" s="46"/>
      <c r="D53" s="46"/>
      <c r="E53" s="46"/>
    </row>
    <row r="54" spans="1:5" x14ac:dyDescent="0.3">
      <c r="A54" s="46"/>
      <c r="B54" s="46"/>
      <c r="C54" s="46"/>
      <c r="D54" s="46"/>
      <c r="E54" s="46"/>
    </row>
  </sheetData>
  <sheetProtection algorithmName="SHA-512" hashValue="2G9MT0cGWVwPln636JOkeCXiB/Y9ZkfoGecpMuI7IYK9tlVcFy4JbLkrr9i0FwmYP3B7mtjD5SHc42z0s84EiA==" saltValue="SVy0Am9YcWzoiFoRqZ8CDA==" spinCount="100000" sheet="1" objects="1" scenarios="1"/>
  <mergeCells count="6">
    <mergeCell ref="A32:C32"/>
    <mergeCell ref="A33:C33"/>
    <mergeCell ref="B11:C11"/>
    <mergeCell ref="B10:D10"/>
    <mergeCell ref="B29:D29"/>
    <mergeCell ref="B30:D30"/>
  </mergeCells>
  <hyperlinks>
    <hyperlink ref="A1" location="'C2'!A1" display="Regresar"/>
    <hyperlink ref="C1" location="M.2.6.1.e.1.d!A1" display="Ver metadato "/>
  </hyperlinks>
  <pageMargins left="0.70866141732283472" right="0.70866141732283472" top="0.74803149606299213" bottom="0.74803149606299213" header="0.31496062992125984" footer="0.31496062992125984"/>
  <pageSetup scale="93" orientation="portrait" horizontalDpi="300" r:id="rId1"/>
  <colBreaks count="1" manualBreakCount="1">
    <brk id="4" max="40"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M49"/>
  <sheetViews>
    <sheetView showGridLines="0" zoomScale="80" zoomScaleNormal="80" workbookViewId="0"/>
  </sheetViews>
  <sheetFormatPr defaultColWidth="11.5546875" defaultRowHeight="14.4" x14ac:dyDescent="0.3"/>
  <cols>
    <col min="12" max="12" width="10.5546875" customWidth="1"/>
    <col min="13" max="13" width="28.44140625" customWidth="1"/>
  </cols>
  <sheetData>
    <row r="1" spans="1:13" ht="15.6" x14ac:dyDescent="0.3">
      <c r="A1" s="188" t="s">
        <v>183</v>
      </c>
      <c r="B1" s="115"/>
      <c r="C1" s="115"/>
      <c r="D1" s="115"/>
      <c r="E1" s="116"/>
      <c r="F1" s="116"/>
      <c r="G1" s="116"/>
      <c r="H1" s="116"/>
      <c r="I1" s="116"/>
      <c r="J1" s="116"/>
      <c r="K1" s="116"/>
      <c r="L1" s="116"/>
      <c r="M1" s="116"/>
    </row>
    <row r="2" spans="1:13" ht="15.6" x14ac:dyDescent="0.3">
      <c r="A2" s="116"/>
      <c r="B2" s="828" t="s">
        <v>202</v>
      </c>
      <c r="C2" s="828"/>
      <c r="D2" s="828"/>
      <c r="E2" s="828"/>
      <c r="F2" s="828"/>
      <c r="G2" s="828"/>
      <c r="H2" s="828"/>
      <c r="I2" s="828"/>
      <c r="J2" s="828"/>
      <c r="K2" s="828"/>
      <c r="L2" s="828"/>
      <c r="M2" s="828"/>
    </row>
    <row r="3" spans="1:13" ht="16.2" thickBot="1" x14ac:dyDescent="0.35">
      <c r="A3" s="116"/>
      <c r="B3" s="827"/>
      <c r="C3" s="827"/>
      <c r="D3" s="827"/>
      <c r="E3" s="827"/>
      <c r="F3" s="827"/>
      <c r="G3" s="827"/>
      <c r="H3" s="827"/>
      <c r="I3" s="827"/>
      <c r="J3" s="827"/>
      <c r="K3" s="827"/>
      <c r="L3" s="827"/>
      <c r="M3" s="827"/>
    </row>
    <row r="4" spans="1:13" ht="16.2" thickBot="1" x14ac:dyDescent="0.35">
      <c r="A4" s="116"/>
      <c r="B4" s="847" t="s">
        <v>203</v>
      </c>
      <c r="C4" s="848"/>
      <c r="D4" s="848"/>
      <c r="E4" s="848"/>
      <c r="F4" s="848" t="s">
        <v>204</v>
      </c>
      <c r="G4" s="848"/>
      <c r="H4" s="848"/>
      <c r="I4" s="848"/>
      <c r="J4" s="848" t="s">
        <v>205</v>
      </c>
      <c r="K4" s="848"/>
      <c r="L4" s="848"/>
      <c r="M4" s="849"/>
    </row>
    <row r="5" spans="1:13" ht="15.6" x14ac:dyDescent="0.3">
      <c r="A5" s="116"/>
      <c r="B5" s="845" t="s">
        <v>206</v>
      </c>
      <c r="C5" s="845"/>
      <c r="D5" s="845"/>
      <c r="E5" s="845"/>
      <c r="F5" s="845"/>
      <c r="G5" s="845"/>
      <c r="H5" s="845"/>
      <c r="I5" s="845"/>
      <c r="J5" s="845"/>
      <c r="K5" s="230"/>
      <c r="L5" s="230"/>
      <c r="M5" s="230"/>
    </row>
    <row r="6" spans="1:13" ht="15.6" x14ac:dyDescent="0.3">
      <c r="A6" s="116"/>
      <c r="B6" s="828" t="s">
        <v>207</v>
      </c>
      <c r="C6" s="828"/>
      <c r="D6" s="828"/>
      <c r="E6" s="828"/>
      <c r="F6" s="828"/>
      <c r="G6" s="828"/>
      <c r="H6" s="828"/>
      <c r="I6" s="828"/>
      <c r="J6" s="828"/>
      <c r="K6" s="828"/>
      <c r="L6" s="828"/>
      <c r="M6" s="828"/>
    </row>
    <row r="7" spans="1:13" ht="16.2" thickBot="1" x14ac:dyDescent="0.35">
      <c r="A7" s="116"/>
      <c r="B7" s="827"/>
      <c r="C7" s="827"/>
      <c r="D7" s="827"/>
      <c r="E7" s="827"/>
      <c r="F7" s="827"/>
      <c r="G7" s="827"/>
      <c r="H7" s="827"/>
      <c r="I7" s="827"/>
      <c r="J7" s="827"/>
      <c r="K7" s="230"/>
      <c r="L7" s="230"/>
      <c r="M7" s="230"/>
    </row>
    <row r="8" spans="1:13" ht="15.6" x14ac:dyDescent="0.3">
      <c r="A8" s="116"/>
      <c r="B8" s="829" t="s">
        <v>208</v>
      </c>
      <c r="C8" s="830"/>
      <c r="D8" s="830"/>
      <c r="E8" s="830" t="s">
        <v>1496</v>
      </c>
      <c r="F8" s="830"/>
      <c r="G8" s="830"/>
      <c r="H8" s="830" t="s">
        <v>209</v>
      </c>
      <c r="I8" s="830"/>
      <c r="J8" s="830"/>
      <c r="K8" s="830"/>
      <c r="L8" s="830"/>
      <c r="M8" s="846"/>
    </row>
    <row r="9" spans="1:13" ht="40.5" customHeight="1" x14ac:dyDescent="0.3">
      <c r="A9" s="116"/>
      <c r="B9" s="820" t="s">
        <v>210</v>
      </c>
      <c r="C9" s="796"/>
      <c r="D9" s="797"/>
      <c r="E9" s="1038" t="s">
        <v>588</v>
      </c>
      <c r="F9" s="1039"/>
      <c r="G9" s="1039"/>
      <c r="H9" s="1039"/>
      <c r="I9" s="1039"/>
      <c r="J9" s="1039"/>
      <c r="K9" s="1039"/>
      <c r="L9" s="1039"/>
      <c r="M9" s="1040"/>
    </row>
    <row r="10" spans="1:13" ht="17.399999999999999" x14ac:dyDescent="0.3">
      <c r="A10" s="116"/>
      <c r="B10" s="820" t="s">
        <v>211</v>
      </c>
      <c r="C10" s="796"/>
      <c r="D10" s="797"/>
      <c r="E10" s="795" t="s">
        <v>1160</v>
      </c>
      <c r="F10" s="796"/>
      <c r="G10" s="796"/>
      <c r="H10" s="796"/>
      <c r="I10" s="796"/>
      <c r="J10" s="796"/>
      <c r="K10" s="796"/>
      <c r="L10" s="796"/>
      <c r="M10" s="844"/>
    </row>
    <row r="11" spans="1:13" ht="15.6" x14ac:dyDescent="0.3">
      <c r="A11" s="116"/>
      <c r="B11" s="804" t="s">
        <v>1311</v>
      </c>
      <c r="C11" s="794"/>
      <c r="D11" s="794"/>
      <c r="E11" s="839" t="s">
        <v>336</v>
      </c>
      <c r="F11" s="818" t="s">
        <v>336</v>
      </c>
      <c r="G11" s="818" t="s">
        <v>336</v>
      </c>
      <c r="H11" s="818" t="s">
        <v>336</v>
      </c>
      <c r="I11" s="818" t="s">
        <v>336</v>
      </c>
      <c r="J11" s="818" t="s">
        <v>336</v>
      </c>
      <c r="K11" s="818" t="s">
        <v>336</v>
      </c>
      <c r="L11" s="818" t="s">
        <v>336</v>
      </c>
      <c r="M11" s="859" t="s">
        <v>336</v>
      </c>
    </row>
    <row r="12" spans="1:13" ht="15.6" x14ac:dyDescent="0.3">
      <c r="A12" s="116"/>
      <c r="B12" s="804" t="s">
        <v>1312</v>
      </c>
      <c r="C12" s="794"/>
      <c r="D12" s="794"/>
      <c r="E12" s="839" t="s">
        <v>337</v>
      </c>
      <c r="F12" s="818" t="s">
        <v>337</v>
      </c>
      <c r="G12" s="818" t="s">
        <v>337</v>
      </c>
      <c r="H12" s="818" t="s">
        <v>337</v>
      </c>
      <c r="I12" s="818" t="s">
        <v>337</v>
      </c>
      <c r="J12" s="818" t="s">
        <v>337</v>
      </c>
      <c r="K12" s="818" t="s">
        <v>337</v>
      </c>
      <c r="L12" s="818" t="s">
        <v>337</v>
      </c>
      <c r="M12" s="859" t="s">
        <v>337</v>
      </c>
    </row>
    <row r="13" spans="1:13" ht="15.6" x14ac:dyDescent="0.3">
      <c r="A13" s="116"/>
      <c r="B13" s="804" t="s">
        <v>1313</v>
      </c>
      <c r="C13" s="794"/>
      <c r="D13" s="794"/>
      <c r="E13" s="821" t="s">
        <v>338</v>
      </c>
      <c r="F13" s="822" t="s">
        <v>338</v>
      </c>
      <c r="G13" s="822" t="s">
        <v>338</v>
      </c>
      <c r="H13" s="822" t="s">
        <v>338</v>
      </c>
      <c r="I13" s="822" t="s">
        <v>338</v>
      </c>
      <c r="J13" s="822" t="s">
        <v>338</v>
      </c>
      <c r="K13" s="822" t="s">
        <v>338</v>
      </c>
      <c r="L13" s="822" t="s">
        <v>338</v>
      </c>
      <c r="M13" s="823" t="s">
        <v>338</v>
      </c>
    </row>
    <row r="14" spans="1:13" ht="15.6" x14ac:dyDescent="0.3">
      <c r="A14" s="116"/>
      <c r="B14" s="804" t="s">
        <v>215</v>
      </c>
      <c r="C14" s="794"/>
      <c r="D14" s="794"/>
      <c r="E14" s="824"/>
      <c r="F14" s="825"/>
      <c r="G14" s="825"/>
      <c r="H14" s="825"/>
      <c r="I14" s="825"/>
      <c r="J14" s="825"/>
      <c r="K14" s="825"/>
      <c r="L14" s="825"/>
      <c r="M14" s="826"/>
    </row>
    <row r="15" spans="1:13" ht="36.75" customHeight="1" x14ac:dyDescent="0.3">
      <c r="A15" s="116"/>
      <c r="B15" s="804" t="s">
        <v>216</v>
      </c>
      <c r="C15" s="794"/>
      <c r="D15" s="794"/>
      <c r="E15" s="814" t="s">
        <v>467</v>
      </c>
      <c r="F15" s="815"/>
      <c r="G15" s="815"/>
      <c r="H15" s="815"/>
      <c r="I15" s="815"/>
      <c r="J15" s="815"/>
      <c r="K15" s="815"/>
      <c r="L15" s="815"/>
      <c r="M15" s="816"/>
    </row>
    <row r="16" spans="1:13" ht="15.6" x14ac:dyDescent="0.3">
      <c r="A16" s="116"/>
      <c r="B16" s="804" t="s">
        <v>218</v>
      </c>
      <c r="C16" s="794"/>
      <c r="D16" s="794"/>
      <c r="E16" s="839" t="s">
        <v>492</v>
      </c>
      <c r="F16" s="818"/>
      <c r="G16" s="819"/>
      <c r="H16" s="821" t="s">
        <v>377</v>
      </c>
      <c r="I16" s="822"/>
      <c r="J16" s="822"/>
      <c r="K16" s="822"/>
      <c r="L16" s="822"/>
      <c r="M16" s="823"/>
    </row>
    <row r="17" spans="1:13" ht="15.6" x14ac:dyDescent="0.3">
      <c r="A17" s="116"/>
      <c r="B17" s="804" t="s">
        <v>221</v>
      </c>
      <c r="C17" s="794"/>
      <c r="D17" s="794"/>
      <c r="E17" s="821"/>
      <c r="F17" s="822"/>
      <c r="G17" s="822"/>
      <c r="H17" s="822"/>
      <c r="I17" s="822"/>
      <c r="J17" s="822"/>
      <c r="K17" s="822"/>
      <c r="L17" s="822"/>
      <c r="M17" s="823"/>
    </row>
    <row r="18" spans="1:13" ht="15.6" x14ac:dyDescent="0.3">
      <c r="A18" s="116"/>
      <c r="B18" s="820" t="s">
        <v>223</v>
      </c>
      <c r="C18" s="796"/>
      <c r="D18" s="797"/>
      <c r="E18" s="821"/>
      <c r="F18" s="822"/>
      <c r="G18" s="822"/>
      <c r="H18" s="822"/>
      <c r="I18" s="822"/>
      <c r="J18" s="822"/>
      <c r="K18" s="822"/>
      <c r="L18" s="822"/>
      <c r="M18" s="823"/>
    </row>
    <row r="19" spans="1:13" ht="16.2" thickBot="1" x14ac:dyDescent="0.35">
      <c r="A19" s="116"/>
      <c r="B19" s="834" t="s">
        <v>225</v>
      </c>
      <c r="C19" s="835"/>
      <c r="D19" s="836"/>
      <c r="E19" s="837" t="s">
        <v>373</v>
      </c>
      <c r="F19" s="837"/>
      <c r="G19" s="837" t="s">
        <v>471</v>
      </c>
      <c r="H19" s="837"/>
      <c r="I19" s="837" t="s">
        <v>228</v>
      </c>
      <c r="J19" s="837"/>
      <c r="K19" s="837"/>
      <c r="L19" s="837"/>
      <c r="M19" s="838"/>
    </row>
    <row r="20" spans="1:13" ht="15.6" x14ac:dyDescent="0.3">
      <c r="A20" s="116"/>
      <c r="B20" s="827"/>
      <c r="C20" s="827"/>
      <c r="D20" s="827"/>
      <c r="E20" s="827"/>
      <c r="F20" s="827"/>
      <c r="G20" s="827"/>
      <c r="H20" s="827"/>
      <c r="I20" s="827"/>
      <c r="J20" s="827"/>
      <c r="K20" s="827"/>
      <c r="L20" s="827"/>
      <c r="M20" s="827"/>
    </row>
    <row r="21" spans="1:13" ht="15.6" x14ac:dyDescent="0.3">
      <c r="A21" s="116"/>
      <c r="B21" s="828" t="s">
        <v>229</v>
      </c>
      <c r="C21" s="828"/>
      <c r="D21" s="828"/>
      <c r="E21" s="828"/>
      <c r="F21" s="828"/>
      <c r="G21" s="828"/>
      <c r="H21" s="828"/>
      <c r="I21" s="828"/>
      <c r="J21" s="828"/>
      <c r="K21" s="828"/>
      <c r="L21" s="828"/>
      <c r="M21" s="828"/>
    </row>
    <row r="22" spans="1:13" ht="16.2" thickBot="1" x14ac:dyDescent="0.35">
      <c r="A22" s="116"/>
      <c r="B22" s="827"/>
      <c r="C22" s="827"/>
      <c r="D22" s="827"/>
      <c r="E22" s="827"/>
      <c r="F22" s="827"/>
      <c r="G22" s="827"/>
      <c r="H22" s="827"/>
      <c r="I22" s="827"/>
      <c r="J22" s="827"/>
      <c r="K22" s="827"/>
      <c r="L22" s="827"/>
      <c r="M22" s="827"/>
    </row>
    <row r="23" spans="1:13" ht="36.75" customHeight="1" x14ac:dyDescent="0.3">
      <c r="A23" s="116"/>
      <c r="B23" s="829" t="s">
        <v>230</v>
      </c>
      <c r="C23" s="830"/>
      <c r="D23" s="830"/>
      <c r="E23" s="831" t="s">
        <v>493</v>
      </c>
      <c r="F23" s="832"/>
      <c r="G23" s="832"/>
      <c r="H23" s="832"/>
      <c r="I23" s="832"/>
      <c r="J23" s="832"/>
      <c r="K23" s="832"/>
      <c r="L23" s="832"/>
      <c r="M23" s="833"/>
    </row>
    <row r="24" spans="1:13" ht="372" customHeight="1" x14ac:dyDescent="0.3">
      <c r="A24" s="116"/>
      <c r="B24" s="820" t="s">
        <v>231</v>
      </c>
      <c r="C24" s="796"/>
      <c r="D24" s="797"/>
      <c r="E24" s="821" t="s">
        <v>593</v>
      </c>
      <c r="F24" s="822"/>
      <c r="G24" s="822"/>
      <c r="H24" s="822"/>
      <c r="I24" s="822"/>
      <c r="J24" s="822"/>
      <c r="K24" s="822"/>
      <c r="L24" s="822"/>
      <c r="M24" s="823"/>
    </row>
    <row r="25" spans="1:13" ht="409.5" customHeight="1" x14ac:dyDescent="0.3">
      <c r="A25" s="116"/>
      <c r="B25" s="804" t="s">
        <v>232</v>
      </c>
      <c r="C25" s="794"/>
      <c r="D25" s="794"/>
      <c r="E25" s="821" t="s">
        <v>591</v>
      </c>
      <c r="F25" s="822"/>
      <c r="G25" s="822"/>
      <c r="H25" s="822"/>
      <c r="I25" s="822"/>
      <c r="J25" s="822"/>
      <c r="K25" s="822"/>
      <c r="L25" s="822"/>
      <c r="M25" s="823"/>
    </row>
    <row r="26" spans="1:13" ht="63.75" customHeight="1" x14ac:dyDescent="0.3">
      <c r="A26" s="116"/>
      <c r="B26" s="804" t="s">
        <v>233</v>
      </c>
      <c r="C26" s="794"/>
      <c r="D26" s="794"/>
      <c r="E26" s="855" t="s">
        <v>494</v>
      </c>
      <c r="F26" s="805"/>
      <c r="G26" s="805"/>
      <c r="H26" s="805"/>
      <c r="I26" s="805"/>
      <c r="J26" s="805"/>
      <c r="K26" s="805"/>
      <c r="L26" s="805"/>
      <c r="M26" s="806"/>
    </row>
    <row r="27" spans="1:13" ht="15.6" x14ac:dyDescent="0.3">
      <c r="A27" s="116"/>
      <c r="B27" s="804" t="s">
        <v>234</v>
      </c>
      <c r="C27" s="794"/>
      <c r="D27" s="794"/>
      <c r="E27" s="814"/>
      <c r="F27" s="815"/>
      <c r="G27" s="815"/>
      <c r="H27" s="815"/>
      <c r="I27" s="815"/>
      <c r="J27" s="815"/>
      <c r="K27" s="815"/>
      <c r="L27" s="815"/>
      <c r="M27" s="816"/>
    </row>
    <row r="28" spans="1:13" ht="39" customHeight="1" x14ac:dyDescent="0.3">
      <c r="A28" s="116"/>
      <c r="B28" s="804" t="s">
        <v>235</v>
      </c>
      <c r="C28" s="794"/>
      <c r="D28" s="794"/>
      <c r="E28" s="814" t="s">
        <v>1286</v>
      </c>
      <c r="F28" s="815"/>
      <c r="G28" s="815"/>
      <c r="H28" s="815"/>
      <c r="I28" s="815"/>
      <c r="J28" s="815"/>
      <c r="K28" s="815"/>
      <c r="L28" s="815"/>
      <c r="M28" s="816"/>
    </row>
    <row r="29" spans="1:13" ht="46.5" customHeight="1" x14ac:dyDescent="0.3">
      <c r="A29" s="116"/>
      <c r="B29" s="923" t="s">
        <v>236</v>
      </c>
      <c r="C29" s="822"/>
      <c r="D29" s="924"/>
      <c r="E29" s="232"/>
      <c r="F29" s="794" t="s">
        <v>237</v>
      </c>
      <c r="G29" s="794"/>
      <c r="H29" s="232" t="s">
        <v>238</v>
      </c>
      <c r="I29" s="861" t="s">
        <v>495</v>
      </c>
      <c r="J29" s="794"/>
      <c r="K29" s="794" t="s">
        <v>240</v>
      </c>
      <c r="L29" s="794"/>
      <c r="M29" s="233" t="s">
        <v>374</v>
      </c>
    </row>
    <row r="30" spans="1:13" ht="15.6" x14ac:dyDescent="0.3">
      <c r="A30" s="116"/>
      <c r="B30" s="804" t="s">
        <v>242</v>
      </c>
      <c r="C30" s="794"/>
      <c r="D30" s="794"/>
      <c r="E30" s="805"/>
      <c r="F30" s="805"/>
      <c r="G30" s="805"/>
      <c r="H30" s="805"/>
      <c r="I30" s="805"/>
      <c r="J30" s="805"/>
      <c r="K30" s="805"/>
      <c r="L30" s="805"/>
      <c r="M30" s="806"/>
    </row>
    <row r="31" spans="1:13" ht="15.6" x14ac:dyDescent="0.3">
      <c r="A31" s="116"/>
      <c r="B31" s="804" t="s">
        <v>218</v>
      </c>
      <c r="C31" s="794"/>
      <c r="D31" s="794"/>
      <c r="E31" s="794" t="s">
        <v>496</v>
      </c>
      <c r="F31" s="794"/>
      <c r="G31" s="794"/>
      <c r="H31" s="794"/>
      <c r="I31" s="794"/>
      <c r="J31" s="794" t="s">
        <v>245</v>
      </c>
      <c r="K31" s="794"/>
      <c r="L31" s="794"/>
      <c r="M31" s="807"/>
    </row>
    <row r="32" spans="1:13" ht="15.6" x14ac:dyDescent="0.3">
      <c r="A32" s="116"/>
      <c r="B32" s="804" t="s">
        <v>246</v>
      </c>
      <c r="C32" s="794"/>
      <c r="D32" s="794"/>
      <c r="E32" s="805" t="s">
        <v>497</v>
      </c>
      <c r="F32" s="805"/>
      <c r="G32" s="805"/>
      <c r="H32" s="805"/>
      <c r="I32" s="805"/>
      <c r="J32" s="805"/>
      <c r="K32" s="805"/>
      <c r="L32" s="805"/>
      <c r="M32" s="806"/>
    </row>
    <row r="33" spans="1:13" ht="15.6" x14ac:dyDescent="0.3">
      <c r="A33" s="116"/>
      <c r="B33" s="231" t="s">
        <v>248</v>
      </c>
      <c r="C33" s="232"/>
      <c r="D33" s="232"/>
      <c r="E33" s="794"/>
      <c r="F33" s="794"/>
      <c r="G33" s="794"/>
      <c r="H33" s="794"/>
      <c r="I33" s="794"/>
      <c r="J33" s="794"/>
      <c r="K33" s="794"/>
      <c r="L33" s="794"/>
      <c r="M33" s="807"/>
    </row>
    <row r="34" spans="1:13" ht="15.6" x14ac:dyDescent="0.3">
      <c r="A34" s="116"/>
      <c r="B34" s="808"/>
      <c r="C34" s="809"/>
      <c r="D34" s="809"/>
      <c r="E34" s="809"/>
      <c r="F34" s="809"/>
      <c r="G34" s="809"/>
      <c r="H34" s="809"/>
      <c r="I34" s="809"/>
      <c r="J34" s="809"/>
      <c r="K34" s="809"/>
      <c r="L34" s="809"/>
      <c r="M34" s="810"/>
    </row>
    <row r="35" spans="1:13" ht="36.75" customHeight="1" x14ac:dyDescent="0.3">
      <c r="A35" s="116"/>
      <c r="B35" s="1035" t="s">
        <v>592</v>
      </c>
      <c r="C35" s="1036"/>
      <c r="D35" s="1036"/>
      <c r="E35" s="1036"/>
      <c r="F35" s="1036"/>
      <c r="G35" s="1036"/>
      <c r="H35" s="1036"/>
      <c r="I35" s="1036"/>
      <c r="J35" s="1036"/>
      <c r="K35" s="1036"/>
      <c r="L35" s="1036"/>
      <c r="M35" s="1037"/>
    </row>
    <row r="36" spans="1:13" ht="16.2" thickBot="1" x14ac:dyDescent="0.35">
      <c r="A36" s="116"/>
      <c r="B36" s="798"/>
      <c r="C36" s="799"/>
      <c r="D36" s="799"/>
      <c r="E36" s="799"/>
      <c r="F36" s="799"/>
      <c r="G36" s="799"/>
      <c r="H36" s="799"/>
      <c r="I36" s="799"/>
      <c r="J36" s="799"/>
      <c r="K36" s="799"/>
      <c r="L36" s="799"/>
      <c r="M36" s="800"/>
    </row>
    <row r="37" spans="1:13" ht="15.6" x14ac:dyDescent="0.3">
      <c r="A37" s="116"/>
      <c r="B37" s="801"/>
      <c r="C37" s="802"/>
      <c r="D37" s="802"/>
      <c r="E37" s="802"/>
      <c r="F37" s="802"/>
      <c r="G37" s="802"/>
      <c r="H37" s="802"/>
      <c r="I37" s="802"/>
      <c r="J37" s="802"/>
      <c r="K37" s="802"/>
      <c r="L37" s="802"/>
      <c r="M37" s="803"/>
    </row>
    <row r="38" spans="1:13" ht="15.6" x14ac:dyDescent="0.3">
      <c r="A38" s="116"/>
      <c r="B38" s="230"/>
      <c r="C38" s="230"/>
      <c r="D38" s="230"/>
      <c r="E38" s="230"/>
      <c r="F38" s="230"/>
      <c r="G38" s="230"/>
      <c r="H38" s="230"/>
      <c r="I38" s="230"/>
      <c r="J38" s="230"/>
      <c r="K38" s="230"/>
      <c r="L38" s="230"/>
      <c r="M38" s="230"/>
    </row>
    <row r="39" spans="1:13" ht="15.6" x14ac:dyDescent="0.3">
      <c r="A39" s="116"/>
      <c r="B39" s="230"/>
      <c r="C39" s="794" t="s">
        <v>250</v>
      </c>
      <c r="D39" s="794"/>
      <c r="E39" s="794"/>
      <c r="F39" s="794"/>
      <c r="G39" s="794"/>
      <c r="H39" s="794"/>
      <c r="I39" s="794"/>
      <c r="J39" s="794"/>
      <c r="K39" s="794"/>
      <c r="L39" s="794"/>
      <c r="M39" s="794"/>
    </row>
    <row r="40" spans="1:13" ht="15.6" x14ac:dyDescent="0.3">
      <c r="A40" s="116"/>
      <c r="B40" s="230"/>
      <c r="C40" s="232" t="s">
        <v>251</v>
      </c>
      <c r="D40" s="795" t="s">
        <v>252</v>
      </c>
      <c r="E40" s="796"/>
      <c r="F40" s="796"/>
      <c r="G40" s="796"/>
      <c r="H40" s="795" t="s">
        <v>253</v>
      </c>
      <c r="I40" s="796"/>
      <c r="J40" s="796"/>
      <c r="K40" s="796"/>
      <c r="L40" s="796"/>
      <c r="M40" s="797"/>
    </row>
    <row r="41" spans="1:13" ht="34.5" customHeight="1" x14ac:dyDescent="0.3">
      <c r="A41" s="116"/>
      <c r="B41" s="230"/>
      <c r="C41" s="121" t="s">
        <v>498</v>
      </c>
      <c r="D41" s="794" t="s">
        <v>411</v>
      </c>
      <c r="E41" s="794"/>
      <c r="F41" s="794"/>
      <c r="G41" s="794"/>
      <c r="H41" s="814" t="s">
        <v>499</v>
      </c>
      <c r="I41" s="815"/>
      <c r="J41" s="815"/>
      <c r="K41" s="815"/>
      <c r="L41" s="815"/>
      <c r="M41" s="928"/>
    </row>
    <row r="42" spans="1:13" ht="15.6" x14ac:dyDescent="0.3">
      <c r="A42" s="116"/>
      <c r="B42" s="230"/>
      <c r="C42" s="187">
        <v>42738</v>
      </c>
      <c r="D42" s="794" t="s">
        <v>1664</v>
      </c>
      <c r="E42" s="794"/>
      <c r="F42" s="794"/>
      <c r="G42" s="794"/>
      <c r="H42" s="794" t="s">
        <v>1665</v>
      </c>
      <c r="I42" s="794"/>
      <c r="J42" s="794"/>
      <c r="K42" s="794"/>
      <c r="L42" s="794"/>
      <c r="M42" s="794"/>
    </row>
    <row r="43" spans="1:13" ht="15.6" x14ac:dyDescent="0.3">
      <c r="A43" s="116"/>
      <c r="B43" s="230"/>
      <c r="C43" s="232"/>
      <c r="D43" s="794"/>
      <c r="E43" s="794"/>
      <c r="F43" s="794"/>
      <c r="G43" s="794"/>
      <c r="H43" s="794"/>
      <c r="I43" s="794"/>
      <c r="J43" s="794"/>
      <c r="K43" s="794"/>
      <c r="L43" s="794"/>
      <c r="M43" s="794"/>
    </row>
    <row r="44" spans="1:13" ht="15.6" x14ac:dyDescent="0.3">
      <c r="A44" s="116"/>
      <c r="B44" s="230"/>
      <c r="C44" s="232"/>
      <c r="D44" s="794"/>
      <c r="E44" s="794"/>
      <c r="F44" s="794"/>
      <c r="G44" s="794"/>
      <c r="H44" s="794"/>
      <c r="I44" s="794"/>
      <c r="J44" s="794"/>
      <c r="K44" s="794"/>
      <c r="L44" s="794"/>
      <c r="M44" s="794"/>
    </row>
    <row r="45" spans="1:13" ht="15.6" x14ac:dyDescent="0.3">
      <c r="A45" s="116"/>
      <c r="B45" s="230"/>
      <c r="C45" s="232"/>
      <c r="D45" s="794"/>
      <c r="E45" s="794"/>
      <c r="F45" s="794"/>
      <c r="G45" s="794"/>
      <c r="H45" s="794"/>
      <c r="I45" s="794"/>
      <c r="J45" s="794"/>
      <c r="K45" s="794"/>
      <c r="L45" s="794"/>
      <c r="M45" s="794"/>
    </row>
    <row r="46" spans="1:13" ht="15.6" x14ac:dyDescent="0.3">
      <c r="A46" s="116"/>
      <c r="B46" s="230"/>
      <c r="C46" s="232"/>
      <c r="D46" s="794"/>
      <c r="E46" s="794"/>
      <c r="F46" s="794"/>
      <c r="G46" s="794"/>
      <c r="H46" s="794"/>
      <c r="I46" s="794"/>
      <c r="J46" s="794"/>
      <c r="K46" s="794"/>
      <c r="L46" s="794"/>
      <c r="M46" s="794"/>
    </row>
    <row r="47" spans="1:13" ht="15.6" x14ac:dyDescent="0.3">
      <c r="A47" s="116"/>
      <c r="B47" s="230"/>
      <c r="C47" s="232"/>
      <c r="D47" s="794"/>
      <c r="E47" s="794"/>
      <c r="F47" s="794"/>
      <c r="G47" s="794"/>
      <c r="H47" s="794"/>
      <c r="I47" s="794"/>
      <c r="J47" s="794"/>
      <c r="K47" s="794"/>
      <c r="L47" s="794"/>
      <c r="M47" s="794"/>
    </row>
    <row r="48" spans="1:13" ht="15.6" x14ac:dyDescent="0.3">
      <c r="A48" s="116"/>
      <c r="B48" s="230"/>
      <c r="C48" s="232"/>
      <c r="D48" s="794"/>
      <c r="E48" s="794"/>
      <c r="F48" s="794"/>
      <c r="G48" s="794"/>
      <c r="H48" s="794"/>
      <c r="I48" s="794"/>
      <c r="J48" s="794"/>
      <c r="K48" s="794"/>
      <c r="L48" s="794"/>
      <c r="M48" s="794"/>
    </row>
    <row r="49" spans="1:13" ht="15.6" x14ac:dyDescent="0.3">
      <c r="A49" s="116"/>
      <c r="B49" s="115"/>
      <c r="C49" s="234"/>
      <c r="D49" s="863"/>
      <c r="E49" s="863"/>
      <c r="F49" s="863"/>
      <c r="G49" s="863"/>
      <c r="H49" s="864"/>
      <c r="I49" s="864"/>
      <c r="J49" s="864"/>
      <c r="K49" s="864"/>
      <c r="L49" s="864"/>
      <c r="M49" s="864"/>
    </row>
  </sheetData>
  <sheetProtection algorithmName="SHA-512" hashValue="JyU8Xoo47N4TPSMwfSnF0P8kInXCYYl0VPbqYZBhqhf4pNR+CcVVrcHecMUk/ax9F+gR3bZj/3cc2Nf8HOw46g==" saltValue="x5vnPJr1FRjCU3HUAp+ndw==" spinCount="100000" sheet="1" objects="1" scenarios="1"/>
  <mergeCells count="88">
    <mergeCell ref="B9:D9"/>
    <mergeCell ref="E9:M9"/>
    <mergeCell ref="B2:M2"/>
    <mergeCell ref="B3:M3"/>
    <mergeCell ref="B4:E4"/>
    <mergeCell ref="F4:I4"/>
    <mergeCell ref="J4:M4"/>
    <mergeCell ref="B5:J5"/>
    <mergeCell ref="B6:M6"/>
    <mergeCell ref="B7:J7"/>
    <mergeCell ref="B8:D8"/>
    <mergeCell ref="E8:G8"/>
    <mergeCell ref="H8:M8"/>
    <mergeCell ref="B10:D10"/>
    <mergeCell ref="E10:M10"/>
    <mergeCell ref="B11:D11"/>
    <mergeCell ref="E11:M11"/>
    <mergeCell ref="B12:D12"/>
    <mergeCell ref="E12:M12"/>
    <mergeCell ref="B18:D18"/>
    <mergeCell ref="E18:M18"/>
    <mergeCell ref="B13:D13"/>
    <mergeCell ref="E13:M13"/>
    <mergeCell ref="B14:D14"/>
    <mergeCell ref="E14:M14"/>
    <mergeCell ref="B15:D15"/>
    <mergeCell ref="E15:M15"/>
    <mergeCell ref="B16:D16"/>
    <mergeCell ref="E16:G16"/>
    <mergeCell ref="H16:M16"/>
    <mergeCell ref="B17:D17"/>
    <mergeCell ref="E17:M17"/>
    <mergeCell ref="B25:D25"/>
    <mergeCell ref="E25:M25"/>
    <mergeCell ref="B19:D19"/>
    <mergeCell ref="E19:F19"/>
    <mergeCell ref="G19:H19"/>
    <mergeCell ref="I19:M19"/>
    <mergeCell ref="B20:M20"/>
    <mergeCell ref="B21:M21"/>
    <mergeCell ref="B22:M22"/>
    <mergeCell ref="B23:D23"/>
    <mergeCell ref="E23:M23"/>
    <mergeCell ref="B24:D24"/>
    <mergeCell ref="E24:M24"/>
    <mergeCell ref="B26:D26"/>
    <mergeCell ref="E26:M26"/>
    <mergeCell ref="B27:D27"/>
    <mergeCell ref="E27:M27"/>
    <mergeCell ref="B28:D28"/>
    <mergeCell ref="E28:M28"/>
    <mergeCell ref="B29:D29"/>
    <mergeCell ref="F29:G29"/>
    <mergeCell ref="I29:J29"/>
    <mergeCell ref="K29:L29"/>
    <mergeCell ref="B30:D30"/>
    <mergeCell ref="E30:M30"/>
    <mergeCell ref="D40:G40"/>
    <mergeCell ref="H40:M40"/>
    <mergeCell ref="B31:D31"/>
    <mergeCell ref="E31:I31"/>
    <mergeCell ref="J31:M31"/>
    <mergeCell ref="B32:D32"/>
    <mergeCell ref="E32:M32"/>
    <mergeCell ref="E33:M33"/>
    <mergeCell ref="B34:M34"/>
    <mergeCell ref="B35:M35"/>
    <mergeCell ref="B36:M36"/>
    <mergeCell ref="B37:M37"/>
    <mergeCell ref="C39:M39"/>
    <mergeCell ref="D41:G41"/>
    <mergeCell ref="H41:M41"/>
    <mergeCell ref="D42:G42"/>
    <mergeCell ref="H42:M42"/>
    <mergeCell ref="D43:G43"/>
    <mergeCell ref="H43:M43"/>
    <mergeCell ref="D44:G44"/>
    <mergeCell ref="H44:M44"/>
    <mergeCell ref="D45:G45"/>
    <mergeCell ref="H45:M45"/>
    <mergeCell ref="D46:G46"/>
    <mergeCell ref="H46:M46"/>
    <mergeCell ref="D47:G47"/>
    <mergeCell ref="H47:M47"/>
    <mergeCell ref="D48:G48"/>
    <mergeCell ref="H48:M48"/>
    <mergeCell ref="D49:G49"/>
    <mergeCell ref="H49:M49"/>
  </mergeCells>
  <hyperlinks>
    <hyperlink ref="A1" location="'2.6.1.e.1.d'!A1" display="REGRESAR"/>
  </hyperlink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H31"/>
  <sheetViews>
    <sheetView showGridLines="0" zoomScale="90" zoomScaleNormal="90" workbookViewId="0">
      <pane ySplit="13" topLeftCell="A14" activePane="bottomLeft" state="frozen"/>
      <selection pane="bottomLeft"/>
    </sheetView>
  </sheetViews>
  <sheetFormatPr defaultColWidth="11.5546875" defaultRowHeight="14.4" x14ac:dyDescent="0.3"/>
  <cols>
    <col min="3" max="3" width="12.88671875" customWidth="1"/>
    <col min="4" max="4" width="13.88671875" customWidth="1"/>
    <col min="5" max="5" width="15.109375" customWidth="1"/>
    <col min="6" max="6" width="15.88671875" customWidth="1"/>
    <col min="7" max="7" width="17.33203125" customWidth="1"/>
    <col min="8" max="8" width="16.109375" customWidth="1"/>
  </cols>
  <sheetData>
    <row r="1" spans="1:8" x14ac:dyDescent="0.3">
      <c r="A1" s="165" t="s">
        <v>178</v>
      </c>
      <c r="B1" s="33"/>
      <c r="C1" s="165" t="s">
        <v>413</v>
      </c>
      <c r="D1" s="217"/>
      <c r="E1" s="217"/>
    </row>
    <row r="2" spans="1:8" ht="15.6" x14ac:dyDescent="0.3">
      <c r="A2" s="165"/>
      <c r="B2" s="89" t="s">
        <v>375</v>
      </c>
      <c r="C2" s="33"/>
      <c r="D2" s="217"/>
      <c r="E2" s="217"/>
    </row>
    <row r="3" spans="1:8" ht="15.6" x14ac:dyDescent="0.3">
      <c r="A3" s="33"/>
      <c r="B3" s="34" t="s">
        <v>336</v>
      </c>
      <c r="C3" s="88"/>
      <c r="D3" s="217"/>
      <c r="E3" s="217"/>
    </row>
    <row r="4" spans="1:8" ht="15.6" x14ac:dyDescent="0.3">
      <c r="A4" s="33"/>
      <c r="B4" s="34" t="s">
        <v>337</v>
      </c>
      <c r="C4" s="88"/>
      <c r="D4" s="217"/>
      <c r="E4" s="217"/>
    </row>
    <row r="5" spans="1:8" ht="15.6" x14ac:dyDescent="0.3">
      <c r="A5" s="33"/>
      <c r="B5" s="34" t="s">
        <v>338</v>
      </c>
      <c r="C5" s="88"/>
      <c r="D5" s="217"/>
      <c r="E5" s="217"/>
    </row>
    <row r="6" spans="1:8" ht="15.6" x14ac:dyDescent="0.3">
      <c r="A6" s="79"/>
      <c r="B6" s="34" t="s">
        <v>1251</v>
      </c>
      <c r="C6" s="81"/>
      <c r="D6" s="217"/>
      <c r="E6" s="217"/>
    </row>
    <row r="7" spans="1:8" ht="15.6" x14ac:dyDescent="0.3">
      <c r="A7" s="79"/>
      <c r="B7" s="34" t="s">
        <v>1252</v>
      </c>
      <c r="C7" s="81"/>
      <c r="D7" s="217"/>
      <c r="E7" s="217"/>
    </row>
    <row r="8" spans="1:8" ht="15.6" x14ac:dyDescent="0.3">
      <c r="A8" s="79"/>
      <c r="B8" s="34"/>
      <c r="C8" s="81"/>
      <c r="D8" s="217"/>
      <c r="E8" s="217"/>
    </row>
    <row r="9" spans="1:8" ht="15.6" x14ac:dyDescent="0.3">
      <c r="A9" s="217"/>
      <c r="B9" s="255" t="s">
        <v>1473</v>
      </c>
      <c r="C9" s="255"/>
      <c r="D9" s="255"/>
      <c r="E9" s="255"/>
      <c r="F9" s="258"/>
      <c r="G9" s="258"/>
      <c r="H9" s="258"/>
    </row>
    <row r="10" spans="1:8" ht="53.25" customHeight="1" x14ac:dyDescent="0.3">
      <c r="B10" s="1041" t="s">
        <v>589</v>
      </c>
      <c r="C10" s="1041"/>
      <c r="D10" s="1041"/>
      <c r="E10" s="1041"/>
      <c r="F10" s="1041"/>
      <c r="G10" s="1041"/>
      <c r="H10" s="1041"/>
    </row>
    <row r="11" spans="1:8" ht="15.75" customHeight="1" x14ac:dyDescent="0.3">
      <c r="B11" s="256" t="s">
        <v>1158</v>
      </c>
      <c r="C11" s="246"/>
      <c r="D11" s="246"/>
      <c r="E11" s="246"/>
      <c r="F11" s="246"/>
      <c r="G11" s="246"/>
      <c r="H11" s="246"/>
    </row>
    <row r="12" spans="1:8" ht="13.5" customHeight="1" x14ac:dyDescent="0.3">
      <c r="C12" s="257"/>
      <c r="D12" s="257"/>
      <c r="E12" s="257"/>
      <c r="F12" s="79"/>
      <c r="G12" s="79"/>
      <c r="H12" s="79"/>
    </row>
    <row r="13" spans="1:8" ht="65.25" customHeight="1" x14ac:dyDescent="0.3">
      <c r="B13" s="218" t="s">
        <v>3</v>
      </c>
      <c r="C13" s="219" t="s">
        <v>577</v>
      </c>
      <c r="D13" s="220" t="s">
        <v>578</v>
      </c>
      <c r="E13" s="219" t="s">
        <v>2</v>
      </c>
      <c r="F13" s="219" t="s">
        <v>580</v>
      </c>
      <c r="G13" s="219" t="s">
        <v>579</v>
      </c>
      <c r="H13" s="219" t="s">
        <v>583</v>
      </c>
    </row>
    <row r="14" spans="1:8" x14ac:dyDescent="0.3">
      <c r="B14" s="221">
        <v>2003</v>
      </c>
      <c r="C14" s="376">
        <v>639760320.00000012</v>
      </c>
      <c r="D14" s="376">
        <v>456325920</v>
      </c>
      <c r="E14" s="376">
        <v>1096086240</v>
      </c>
      <c r="F14" s="376">
        <v>1096086240</v>
      </c>
      <c r="G14" s="377">
        <v>1744413840.0000002</v>
      </c>
      <c r="H14" s="380">
        <f t="shared" ref="H14:H25" si="0">+F14/G14*100</f>
        <v>62.834071529723687</v>
      </c>
    </row>
    <row r="15" spans="1:8" x14ac:dyDescent="0.3">
      <c r="B15" s="221">
        <v>2004</v>
      </c>
      <c r="C15" s="376">
        <v>771659639.99999988</v>
      </c>
      <c r="D15" s="376">
        <v>500590996.36363643</v>
      </c>
      <c r="E15" s="376">
        <v>1272250636.3636363</v>
      </c>
      <c r="F15" s="376">
        <v>1272250636.3636363</v>
      </c>
      <c r="G15" s="377">
        <v>2064136320.0000002</v>
      </c>
      <c r="H15" s="380">
        <f t="shared" si="0"/>
        <v>61.635979369988327</v>
      </c>
    </row>
    <row r="16" spans="1:8" x14ac:dyDescent="0.3">
      <c r="B16" s="221">
        <v>2005</v>
      </c>
      <c r="C16" s="376">
        <v>797834520</v>
      </c>
      <c r="D16" s="376">
        <v>513348741.81818181</v>
      </c>
      <c r="E16" s="376">
        <v>1311183261.8181818</v>
      </c>
      <c r="F16" s="376">
        <v>1311183261.8181818</v>
      </c>
      <c r="G16" s="377">
        <v>2153199240</v>
      </c>
      <c r="H16" s="380">
        <f t="shared" si="0"/>
        <v>60.894655611070235</v>
      </c>
    </row>
    <row r="17" spans="2:8" x14ac:dyDescent="0.3">
      <c r="B17" s="221">
        <v>2006</v>
      </c>
      <c r="C17" s="376">
        <v>747902520</v>
      </c>
      <c r="D17" s="376">
        <v>462203083.63636363</v>
      </c>
      <c r="E17" s="376">
        <v>1210105603.6363635</v>
      </c>
      <c r="F17" s="376">
        <v>1210105603.6363635</v>
      </c>
      <c r="G17" s="377">
        <v>1602133920</v>
      </c>
      <c r="H17" s="380">
        <f t="shared" si="0"/>
        <v>75.530864713004988</v>
      </c>
    </row>
    <row r="18" spans="2:8" x14ac:dyDescent="0.3">
      <c r="B18" s="221">
        <v>2007</v>
      </c>
      <c r="C18" s="376">
        <v>622768176.27188933</v>
      </c>
      <c r="D18" s="376">
        <v>406570599.00691247</v>
      </c>
      <c r="E18" s="376">
        <v>1029338775.2788018</v>
      </c>
      <c r="F18" s="376">
        <v>1029338775.2788018</v>
      </c>
      <c r="G18" s="377">
        <v>1435642209.8444695</v>
      </c>
      <c r="H18" s="380">
        <f t="shared" si="0"/>
        <v>71.698837511214947</v>
      </c>
    </row>
    <row r="19" spans="2:8" x14ac:dyDescent="0.3">
      <c r="B19" s="221">
        <v>2008</v>
      </c>
      <c r="C19" s="376">
        <v>633710846.60604084</v>
      </c>
      <c r="D19" s="376">
        <v>477862804.64981967</v>
      </c>
      <c r="E19" s="376">
        <v>1111573651.2558606</v>
      </c>
      <c r="F19" s="376">
        <v>1111573651.2558606</v>
      </c>
      <c r="G19" s="377">
        <v>1780400717.646764</v>
      </c>
      <c r="H19" s="380">
        <f t="shared" si="0"/>
        <v>62.433902673611449</v>
      </c>
    </row>
    <row r="20" spans="2:8" x14ac:dyDescent="0.3">
      <c r="B20" s="221">
        <v>2009</v>
      </c>
      <c r="C20" s="376">
        <v>785697632.50311065</v>
      </c>
      <c r="D20" s="376">
        <v>479897606.79608291</v>
      </c>
      <c r="E20" s="376">
        <v>1265595239.2991936</v>
      </c>
      <c r="F20" s="376">
        <v>1265595239.2991936</v>
      </c>
      <c r="G20" s="377">
        <v>1885111321.843318</v>
      </c>
      <c r="H20" s="380">
        <f t="shared" si="0"/>
        <v>67.136366146358768</v>
      </c>
    </row>
    <row r="21" spans="2:8" x14ac:dyDescent="0.3">
      <c r="B21" s="221">
        <v>2010</v>
      </c>
      <c r="C21" s="376">
        <v>644171181.20414734</v>
      </c>
      <c r="D21" s="376">
        <v>429493466.17626733</v>
      </c>
      <c r="E21" s="376">
        <v>1073664647.3804147</v>
      </c>
      <c r="F21" s="376">
        <v>1073664647.3804147</v>
      </c>
      <c r="G21" s="377">
        <v>1657341881.1171649</v>
      </c>
      <c r="H21" s="380">
        <f t="shared" si="0"/>
        <v>64.782327630355269</v>
      </c>
    </row>
    <row r="22" spans="2:8" x14ac:dyDescent="0.3">
      <c r="B22" s="221">
        <v>2011</v>
      </c>
      <c r="C22" s="376">
        <v>704789026.8018434</v>
      </c>
      <c r="D22" s="376">
        <v>406639094.03225803</v>
      </c>
      <c r="E22" s="376">
        <v>1111428120.8341014</v>
      </c>
      <c r="F22" s="376">
        <v>1111428120.8341014</v>
      </c>
      <c r="G22" s="377">
        <v>1527381834.5513132</v>
      </c>
      <c r="H22" s="380">
        <f t="shared" si="0"/>
        <v>72.766880926051925</v>
      </c>
    </row>
    <row r="23" spans="2:8" x14ac:dyDescent="0.3">
      <c r="B23" s="221">
        <v>2012</v>
      </c>
      <c r="C23" s="376">
        <v>638918345.64999998</v>
      </c>
      <c r="D23" s="376">
        <v>384565557.63999999</v>
      </c>
      <c r="E23" s="376">
        <v>1023483903.29</v>
      </c>
      <c r="F23" s="376">
        <f>+E23</f>
        <v>1023483903.29</v>
      </c>
      <c r="G23" s="377">
        <v>1469883576.47</v>
      </c>
      <c r="H23" s="380">
        <f t="shared" si="0"/>
        <v>69.630270020973256</v>
      </c>
    </row>
    <row r="24" spans="2:8" x14ac:dyDescent="0.3">
      <c r="B24" s="221">
        <v>2013</v>
      </c>
      <c r="C24" s="376">
        <v>616605171.70000005</v>
      </c>
      <c r="D24" s="376">
        <v>343249273.82999998</v>
      </c>
      <c r="E24" s="376">
        <v>959854445.53999996</v>
      </c>
      <c r="F24" s="376">
        <f>+E24</f>
        <v>959854445.53999996</v>
      </c>
      <c r="G24" s="377">
        <v>1326243839.95</v>
      </c>
      <c r="H24" s="380">
        <f t="shared" si="0"/>
        <v>72.373904151455804</v>
      </c>
    </row>
    <row r="25" spans="2:8" x14ac:dyDescent="0.3">
      <c r="B25" s="247">
        <v>2014</v>
      </c>
      <c r="C25" s="376">
        <v>654836526.5</v>
      </c>
      <c r="D25" s="376">
        <v>352181445.31999999</v>
      </c>
      <c r="E25" s="376">
        <v>1007017971.8200001</v>
      </c>
      <c r="F25" s="376">
        <f>+E25</f>
        <v>1007017971.8200001</v>
      </c>
      <c r="G25" s="377">
        <v>1286616682.1400001</v>
      </c>
      <c r="H25" s="380">
        <f t="shared" si="0"/>
        <v>78.268686066237706</v>
      </c>
    </row>
    <row r="26" spans="2:8" x14ac:dyDescent="0.3">
      <c r="B26" s="224">
        <v>2015</v>
      </c>
      <c r="C26" s="378">
        <v>851472000</v>
      </c>
      <c r="D26" s="378">
        <v>359510400</v>
      </c>
      <c r="E26" s="378">
        <v>1210982400</v>
      </c>
      <c r="F26" s="378">
        <v>1210982400</v>
      </c>
      <c r="G26" s="379">
        <v>1774530720</v>
      </c>
      <c r="H26" s="381">
        <v>68.239999999999995</v>
      </c>
    </row>
    <row r="27" spans="2:8" x14ac:dyDescent="0.3">
      <c r="B27" s="247"/>
      <c r="C27" s="129"/>
      <c r="D27" s="129"/>
      <c r="E27" s="129"/>
      <c r="F27" s="129"/>
      <c r="G27" s="222"/>
      <c r="H27" s="223"/>
    </row>
    <row r="28" spans="2:8" ht="21" customHeight="1" x14ac:dyDescent="0.3">
      <c r="B28" s="857" t="s">
        <v>581</v>
      </c>
      <c r="C28" s="857"/>
      <c r="D28" s="857"/>
      <c r="E28" s="857"/>
      <c r="F28" s="857"/>
      <c r="G28" s="857"/>
      <c r="H28" s="857"/>
    </row>
    <row r="29" spans="2:8" ht="21" customHeight="1" x14ac:dyDescent="0.3">
      <c r="B29" s="1042" t="s">
        <v>582</v>
      </c>
      <c r="C29" s="1042"/>
      <c r="D29" s="1042"/>
      <c r="E29" s="1042"/>
      <c r="F29" s="1042"/>
      <c r="G29" s="1042"/>
      <c r="H29" s="1042"/>
    </row>
    <row r="30" spans="2:8" ht="33.75" customHeight="1" x14ac:dyDescent="0.3">
      <c r="B30" s="857" t="s">
        <v>584</v>
      </c>
      <c r="C30" s="857"/>
      <c r="D30" s="857"/>
      <c r="E30" s="857"/>
      <c r="F30" s="857"/>
      <c r="G30" s="857"/>
      <c r="H30" s="857"/>
    </row>
    <row r="31" spans="2:8" x14ac:dyDescent="0.3">
      <c r="B31" s="857" t="s">
        <v>1285</v>
      </c>
      <c r="C31" s="857"/>
      <c r="D31" s="857"/>
      <c r="E31" s="857"/>
      <c r="F31" s="857"/>
      <c r="G31" s="857"/>
      <c r="H31" s="857"/>
    </row>
  </sheetData>
  <sheetProtection algorithmName="SHA-512" hashValue="n+QtYAlFT0fZNYN36mkvW7G6UJIZ2Eneia5LtkrZXY0hNXRKApGxrEMN8i2DlYeciXkcRudm1U1JPFSYaOhsnQ==" saltValue="mJN8Wo0FHi7YbzGNq1e94w==" spinCount="100000" sheet="1" objects="1" scenarios="1"/>
  <mergeCells count="5">
    <mergeCell ref="B10:H10"/>
    <mergeCell ref="B30:H30"/>
    <mergeCell ref="B28:H28"/>
    <mergeCell ref="B29:H29"/>
    <mergeCell ref="B31:H31"/>
  </mergeCells>
  <hyperlinks>
    <hyperlink ref="A1" location="'C2'!A1" display="Regresar"/>
    <hyperlink ref="C1" location="M.2.6.1.h.1.a!A1" display="Ver metadato "/>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
  <sheetViews>
    <sheetView showGridLines="0" workbookViewId="0">
      <pane ySplit="7" topLeftCell="A14" activePane="bottomLeft" state="frozen"/>
      <selection pane="bottomLeft"/>
    </sheetView>
  </sheetViews>
  <sheetFormatPr defaultColWidth="11.5546875" defaultRowHeight="14.4" x14ac:dyDescent="0.3"/>
  <cols>
    <col min="1" max="1" width="13.5546875" customWidth="1"/>
    <col min="2" max="2" width="29.5546875" customWidth="1"/>
    <col min="3" max="3" width="15.6640625" customWidth="1"/>
  </cols>
  <sheetData>
    <row r="1" spans="1:6" ht="15.6" x14ac:dyDescent="0.3">
      <c r="A1" s="157" t="s">
        <v>178</v>
      </c>
    </row>
    <row r="2" spans="1:6" ht="21" x14ac:dyDescent="0.4">
      <c r="B2" s="170" t="s">
        <v>147</v>
      </c>
      <c r="C2" s="2"/>
    </row>
    <row r="3" spans="1:6" ht="21" x14ac:dyDescent="0.4">
      <c r="B3" s="170" t="s">
        <v>1302</v>
      </c>
      <c r="C3" s="2"/>
    </row>
    <row r="4" spans="1:6" ht="15.6" x14ac:dyDescent="0.3">
      <c r="B4" s="2"/>
      <c r="C4" s="2"/>
    </row>
    <row r="5" spans="1:6" ht="21" x14ac:dyDescent="0.4">
      <c r="B5" s="164" t="s">
        <v>149</v>
      </c>
      <c r="C5" s="2"/>
    </row>
    <row r="6" spans="1:6" ht="15.6" x14ac:dyDescent="0.3">
      <c r="A6" s="2"/>
      <c r="B6" s="2"/>
    </row>
    <row r="7" spans="1:6" ht="15.6" x14ac:dyDescent="0.3">
      <c r="A7" s="2" t="s">
        <v>1338</v>
      </c>
      <c r="B7" s="2"/>
    </row>
    <row r="8" spans="1:6" ht="15.6" x14ac:dyDescent="0.3">
      <c r="A8" s="2"/>
      <c r="B8" s="2"/>
    </row>
    <row r="9" spans="1:6" ht="15.6" x14ac:dyDescent="0.3">
      <c r="A9" s="76" t="s">
        <v>1339</v>
      </c>
      <c r="B9" s="10"/>
      <c r="E9" s="10"/>
      <c r="F9" s="34"/>
    </row>
    <row r="10" spans="1:6" ht="15.6" x14ac:dyDescent="0.3">
      <c r="A10" s="76"/>
      <c r="B10" s="10"/>
      <c r="E10" s="10"/>
      <c r="F10" s="34"/>
    </row>
    <row r="11" spans="1:6" ht="15.6" x14ac:dyDescent="0.3">
      <c r="A11" s="76"/>
      <c r="B11" s="570" t="s">
        <v>1424</v>
      </c>
      <c r="E11" s="10"/>
      <c r="F11" s="34"/>
    </row>
    <row r="12" spans="1:6" ht="15.6" x14ac:dyDescent="0.3">
      <c r="A12" s="76" t="s">
        <v>1425</v>
      </c>
      <c r="B12" s="106" t="s">
        <v>1426</v>
      </c>
      <c r="C12" s="2" t="s">
        <v>1427</v>
      </c>
    </row>
    <row r="13" spans="1:6" ht="15.6" x14ac:dyDescent="0.3">
      <c r="A13" s="76"/>
      <c r="B13" s="106" t="s">
        <v>1428</v>
      </c>
      <c r="C13" s="2" t="s">
        <v>1429</v>
      </c>
    </row>
    <row r="14" spans="1:6" ht="15.6" x14ac:dyDescent="0.3">
      <c r="A14" s="76" t="s">
        <v>1425</v>
      </c>
      <c r="B14" s="106" t="s">
        <v>1431</v>
      </c>
      <c r="C14" s="2" t="s">
        <v>1432</v>
      </c>
    </row>
    <row r="15" spans="1:6" ht="15.6" x14ac:dyDescent="0.3">
      <c r="A15" s="76"/>
      <c r="B15" s="10"/>
    </row>
    <row r="16" spans="1:6" ht="15.6" x14ac:dyDescent="0.3">
      <c r="A16" s="2"/>
      <c r="B16" s="570" t="s">
        <v>1340</v>
      </c>
    </row>
    <row r="17" spans="1:3" ht="15.6" x14ac:dyDescent="0.3">
      <c r="A17" s="2"/>
      <c r="B17" s="106" t="s">
        <v>1341</v>
      </c>
      <c r="C17" s="2" t="s">
        <v>1342</v>
      </c>
    </row>
    <row r="18" spans="1:3" ht="15.6" x14ac:dyDescent="0.3">
      <c r="A18" s="2"/>
      <c r="B18" s="106" t="s">
        <v>1462</v>
      </c>
      <c r="C18" s="2" t="s">
        <v>1343</v>
      </c>
    </row>
    <row r="19" spans="1:3" ht="15.6" x14ac:dyDescent="0.3">
      <c r="B19" s="106" t="s">
        <v>1462</v>
      </c>
      <c r="C19" s="2" t="s">
        <v>1434</v>
      </c>
    </row>
  </sheetData>
  <hyperlinks>
    <hyperlink ref="A1" location="INDICE!A1" display="Regresar"/>
    <hyperlink ref="B12" location="'1.1.1.a.4'!A1" display="1.1.1.a.4"/>
    <hyperlink ref="B13" location="'1.1.1.b.1'!A1" display="1.1.1.b.1"/>
    <hyperlink ref="B14" location="'1.1.1.l.1'!A1" display="1.1.1.i.1"/>
    <hyperlink ref="B19" location="'1.1.2.d.1'!A1" display="1.1.2.d.1"/>
    <hyperlink ref="B18" location="'1.1.2.d.1.'!A1" display="1.1.2.d.1"/>
    <hyperlink ref="B17" location="'1.1.2.b.1'!A1" display="1.1.2.b.1"/>
  </hyperlink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W50"/>
  <sheetViews>
    <sheetView showGridLines="0" zoomScale="90" zoomScaleNormal="90" zoomScaleSheetLayoutView="100" workbookViewId="0"/>
  </sheetViews>
  <sheetFormatPr defaultColWidth="11.44140625" defaultRowHeight="15" x14ac:dyDescent="0.25"/>
  <cols>
    <col min="1" max="1" width="13.109375" style="22" customWidth="1"/>
    <col min="2" max="2" width="14.109375" style="252" customWidth="1"/>
    <col min="3" max="3" width="13.5546875" style="252" customWidth="1"/>
    <col min="4" max="4" width="9" style="252" customWidth="1"/>
    <col min="5" max="5" width="11.44140625" style="22"/>
    <col min="6" max="6" width="10" style="22" customWidth="1"/>
    <col min="7" max="7" width="0.88671875" style="22" customWidth="1"/>
    <col min="8" max="8" width="14.109375" style="22" customWidth="1"/>
    <col min="9" max="9" width="4.44140625" style="22" customWidth="1"/>
    <col min="10" max="10" width="10.109375" style="22" customWidth="1"/>
    <col min="11" max="11" width="10" style="22" customWidth="1"/>
    <col min="12" max="12" width="14.6640625" style="22" customWidth="1"/>
    <col min="13" max="13" width="18.88671875" style="22" customWidth="1"/>
    <col min="14" max="14" width="10.88671875" style="22" customWidth="1"/>
    <col min="15" max="20" width="11.44140625" style="22"/>
    <col min="21" max="21" width="21.33203125" style="22" customWidth="1"/>
    <col min="22" max="22" width="32" style="22" customWidth="1"/>
    <col min="23" max="23" width="29.44140625" style="22" customWidth="1"/>
    <col min="24" max="16384" width="11.44140625" style="22"/>
  </cols>
  <sheetData>
    <row r="1" spans="1:23" x14ac:dyDescent="0.25">
      <c r="A1" s="190" t="s">
        <v>178</v>
      </c>
      <c r="B1" s="714"/>
      <c r="C1" s="707"/>
      <c r="D1" s="714"/>
      <c r="E1" s="707"/>
      <c r="F1" s="707"/>
      <c r="G1" s="707"/>
      <c r="H1" s="707"/>
      <c r="I1" s="707"/>
      <c r="J1" s="707"/>
      <c r="K1" s="707"/>
      <c r="L1" s="707"/>
      <c r="M1" s="707"/>
    </row>
    <row r="2" spans="1:23" x14ac:dyDescent="0.25">
      <c r="B2" s="714"/>
      <c r="C2" s="714"/>
      <c r="D2" s="714"/>
      <c r="E2" s="707"/>
      <c r="F2" s="707"/>
      <c r="G2" s="707"/>
      <c r="H2" s="707"/>
      <c r="I2" s="707"/>
      <c r="J2" s="707"/>
      <c r="K2" s="707"/>
      <c r="L2" s="707"/>
      <c r="M2" s="707"/>
    </row>
    <row r="3" spans="1:23" ht="15.6" x14ac:dyDescent="0.25">
      <c r="B3" s="828" t="s">
        <v>202</v>
      </c>
      <c r="C3" s="828"/>
      <c r="D3" s="828"/>
      <c r="E3" s="828"/>
      <c r="F3" s="828"/>
      <c r="G3" s="828"/>
      <c r="H3" s="828"/>
      <c r="I3" s="828"/>
      <c r="J3" s="828"/>
      <c r="K3" s="828"/>
      <c r="L3" s="828"/>
      <c r="M3" s="828"/>
    </row>
    <row r="4" spans="1:23" ht="25.5" customHeight="1" thickBot="1" x14ac:dyDescent="0.3">
      <c r="B4" s="1075"/>
      <c r="C4" s="1075"/>
      <c r="D4" s="1075"/>
      <c r="E4" s="1075"/>
      <c r="F4" s="1075"/>
      <c r="G4" s="1075"/>
      <c r="H4" s="1075"/>
      <c r="I4" s="1075"/>
      <c r="J4" s="1075"/>
      <c r="K4" s="1075"/>
      <c r="L4" s="1075"/>
      <c r="M4" s="1075"/>
    </row>
    <row r="5" spans="1:23" ht="16.2" thickBot="1" x14ac:dyDescent="0.35">
      <c r="B5" s="1102" t="s">
        <v>286</v>
      </c>
      <c r="C5" s="1103"/>
      <c r="D5" s="1103"/>
      <c r="E5" s="1103"/>
      <c r="F5" s="1103" t="s">
        <v>461</v>
      </c>
      <c r="G5" s="1103"/>
      <c r="H5" s="1103"/>
      <c r="I5" s="1103"/>
      <c r="J5" s="1103" t="s">
        <v>205</v>
      </c>
      <c r="K5" s="1103"/>
      <c r="L5" s="1103"/>
      <c r="M5" s="1104"/>
    </row>
    <row r="6" spans="1:23" ht="15.6" x14ac:dyDescent="0.3">
      <c r="B6" s="1101" t="s">
        <v>206</v>
      </c>
      <c r="C6" s="1101"/>
      <c r="D6" s="1101"/>
      <c r="E6" s="1101"/>
      <c r="F6" s="1101"/>
      <c r="G6" s="1101"/>
      <c r="H6" s="1101"/>
      <c r="I6" s="1101"/>
      <c r="J6" s="1101"/>
      <c r="K6" s="707"/>
      <c r="L6" s="707"/>
      <c r="M6" s="707"/>
      <c r="P6" s="251"/>
      <c r="Q6" s="251"/>
      <c r="R6" s="251"/>
      <c r="S6" s="251"/>
    </row>
    <row r="7" spans="1:23" ht="15.6" x14ac:dyDescent="0.3">
      <c r="B7" s="1076" t="s">
        <v>207</v>
      </c>
      <c r="C7" s="1076"/>
      <c r="D7" s="1076"/>
      <c r="E7" s="1076"/>
      <c r="F7" s="1076"/>
      <c r="G7" s="1076"/>
      <c r="H7" s="1076"/>
      <c r="I7" s="1076"/>
      <c r="J7" s="1076"/>
      <c r="K7" s="1076"/>
      <c r="L7" s="1076"/>
      <c r="M7" s="1076"/>
    </row>
    <row r="8" spans="1:23" ht="15.6" thickBot="1" x14ac:dyDescent="0.3">
      <c r="B8" s="1095"/>
      <c r="C8" s="1095"/>
      <c r="D8" s="1095"/>
      <c r="E8" s="1095"/>
      <c r="F8" s="1095"/>
      <c r="G8" s="1095"/>
      <c r="H8" s="1095"/>
      <c r="I8" s="1095"/>
      <c r="J8" s="1095"/>
      <c r="K8" s="708"/>
      <c r="L8" s="708"/>
      <c r="M8" s="708"/>
    </row>
    <row r="9" spans="1:23" ht="15" customHeight="1" x14ac:dyDescent="0.25">
      <c r="B9" s="1096" t="s">
        <v>208</v>
      </c>
      <c r="C9" s="1097"/>
      <c r="D9" s="1097"/>
      <c r="E9" s="1098" t="s">
        <v>1669</v>
      </c>
      <c r="F9" s="1098"/>
      <c r="G9" s="1098"/>
      <c r="H9" s="259" t="s">
        <v>462</v>
      </c>
      <c r="I9" s="260"/>
      <c r="J9" s="1099" t="s">
        <v>463</v>
      </c>
      <c r="K9" s="1099"/>
      <c r="L9" s="1099" t="s">
        <v>464</v>
      </c>
      <c r="M9" s="1100"/>
      <c r="P9" s="792"/>
      <c r="Q9" s="792"/>
      <c r="R9" s="792"/>
      <c r="S9" s="792"/>
      <c r="T9" s="792"/>
      <c r="U9" s="792"/>
      <c r="V9" s="792"/>
      <c r="W9" s="792"/>
    </row>
    <row r="10" spans="1:23" ht="52.5" customHeight="1" x14ac:dyDescent="0.25">
      <c r="B10" s="1091" t="s">
        <v>210</v>
      </c>
      <c r="C10" s="1088"/>
      <c r="D10" s="1090"/>
      <c r="E10" s="1092" t="s">
        <v>1670</v>
      </c>
      <c r="F10" s="1093"/>
      <c r="G10" s="1093"/>
      <c r="H10" s="1093"/>
      <c r="I10" s="1093"/>
      <c r="J10" s="1093"/>
      <c r="K10" s="1093"/>
      <c r="L10" s="1093"/>
      <c r="M10" s="1094"/>
      <c r="P10" s="792"/>
      <c r="Q10" s="792"/>
      <c r="R10" s="792"/>
      <c r="S10" s="792"/>
      <c r="T10" s="792"/>
      <c r="U10" s="792"/>
      <c r="V10" s="792"/>
      <c r="W10" s="792"/>
    </row>
    <row r="11" spans="1:23" x14ac:dyDescent="0.25">
      <c r="B11" s="1091" t="s">
        <v>211</v>
      </c>
      <c r="C11" s="1088"/>
      <c r="D11" s="1090"/>
      <c r="E11" s="795" t="s">
        <v>465</v>
      </c>
      <c r="F11" s="796"/>
      <c r="G11" s="796"/>
      <c r="H11" s="796"/>
      <c r="I11" s="796"/>
      <c r="J11" s="796"/>
      <c r="K11" s="796"/>
      <c r="L11" s="796"/>
      <c r="M11" s="844"/>
      <c r="P11" s="792"/>
      <c r="Q11" s="792"/>
      <c r="R11" s="792"/>
      <c r="S11" s="792"/>
      <c r="T11" s="792"/>
      <c r="U11" s="792"/>
      <c r="V11" s="792"/>
      <c r="W11" s="792"/>
    </row>
    <row r="12" spans="1:23" x14ac:dyDescent="0.25">
      <c r="B12" s="804" t="s">
        <v>1311</v>
      </c>
      <c r="C12" s="794"/>
      <c r="D12" s="794"/>
      <c r="E12" s="872" t="s">
        <v>336</v>
      </c>
      <c r="F12" s="872"/>
      <c r="G12" s="872"/>
      <c r="H12" s="872"/>
      <c r="I12" s="872"/>
      <c r="J12" s="872"/>
      <c r="K12" s="872"/>
      <c r="L12" s="872"/>
      <c r="M12" s="872"/>
      <c r="P12" s="792"/>
      <c r="Q12" s="792"/>
      <c r="R12" s="792"/>
      <c r="S12" s="792"/>
      <c r="T12" s="792"/>
      <c r="U12" s="792"/>
      <c r="V12" s="792"/>
      <c r="W12" s="792"/>
    </row>
    <row r="13" spans="1:23" x14ac:dyDescent="0.25">
      <c r="B13" s="804" t="s">
        <v>1312</v>
      </c>
      <c r="C13" s="794"/>
      <c r="D13" s="794"/>
      <c r="E13" s="872" t="s">
        <v>337</v>
      </c>
      <c r="F13" s="840"/>
      <c r="G13" s="840"/>
      <c r="H13" s="840"/>
      <c r="I13" s="840"/>
      <c r="J13" s="840"/>
      <c r="K13" s="840"/>
      <c r="L13" s="840"/>
      <c r="M13" s="840"/>
      <c r="P13" s="792"/>
      <c r="Q13" s="792"/>
      <c r="R13" s="792"/>
      <c r="S13" s="792"/>
      <c r="T13" s="792"/>
      <c r="U13" s="792"/>
      <c r="V13" s="792"/>
      <c r="W13" s="792"/>
    </row>
    <row r="14" spans="1:23" ht="15" customHeight="1" x14ac:dyDescent="0.25">
      <c r="B14" s="804" t="s">
        <v>1313</v>
      </c>
      <c r="C14" s="794"/>
      <c r="D14" s="794"/>
      <c r="E14" s="872" t="s">
        <v>338</v>
      </c>
      <c r="F14" s="840"/>
      <c r="G14" s="840"/>
      <c r="H14" s="840"/>
      <c r="I14" s="840"/>
      <c r="J14" s="840"/>
      <c r="K14" s="840"/>
      <c r="L14" s="840"/>
      <c r="M14" s="840"/>
      <c r="P14" s="792"/>
      <c r="Q14" s="792"/>
      <c r="R14" s="792"/>
      <c r="S14" s="792"/>
      <c r="T14" s="792"/>
      <c r="U14" s="792"/>
      <c r="V14" s="792"/>
      <c r="W14" s="792"/>
    </row>
    <row r="15" spans="1:23" ht="33.75" customHeight="1" x14ac:dyDescent="0.25">
      <c r="B15" s="1085" t="s">
        <v>215</v>
      </c>
      <c r="C15" s="1086"/>
      <c r="D15" s="1086"/>
      <c r="E15" s="1087" t="s">
        <v>466</v>
      </c>
      <c r="F15" s="1088"/>
      <c r="G15" s="1088"/>
      <c r="H15" s="1088"/>
      <c r="I15" s="1088"/>
      <c r="J15" s="1088"/>
      <c r="K15" s="1088"/>
      <c r="L15" s="1088"/>
      <c r="M15" s="1089"/>
      <c r="P15" s="792"/>
      <c r="Q15" s="792"/>
      <c r="R15" s="792"/>
      <c r="S15" s="792"/>
      <c r="T15" s="792"/>
      <c r="U15" s="792"/>
      <c r="V15" s="792"/>
      <c r="W15" s="792"/>
    </row>
    <row r="16" spans="1:23" ht="39" customHeight="1" x14ac:dyDescent="0.25">
      <c r="B16" s="1085" t="s">
        <v>216</v>
      </c>
      <c r="C16" s="1086"/>
      <c r="D16" s="1086"/>
      <c r="E16" s="1087" t="s">
        <v>1671</v>
      </c>
      <c r="F16" s="1088"/>
      <c r="G16" s="1088"/>
      <c r="H16" s="1088"/>
      <c r="I16" s="1088"/>
      <c r="J16" s="1088"/>
      <c r="K16" s="1088"/>
      <c r="L16" s="1088"/>
      <c r="M16" s="1089"/>
      <c r="P16" s="792"/>
      <c r="Q16" s="792"/>
      <c r="R16" s="792"/>
      <c r="S16" s="792"/>
      <c r="T16" s="792"/>
      <c r="U16" s="792"/>
      <c r="V16" s="792"/>
      <c r="W16" s="792"/>
    </row>
    <row r="17" spans="2:13" ht="32.25" customHeight="1" x14ac:dyDescent="0.25">
      <c r="B17" s="1085" t="s">
        <v>218</v>
      </c>
      <c r="C17" s="1086"/>
      <c r="D17" s="1086"/>
      <c r="E17" s="1087" t="s">
        <v>468</v>
      </c>
      <c r="F17" s="1088"/>
      <c r="G17" s="1090"/>
      <c r="H17" s="1087" t="s">
        <v>260</v>
      </c>
      <c r="I17" s="1088"/>
      <c r="J17" s="1088"/>
      <c r="K17" s="1088"/>
      <c r="L17" s="1088"/>
      <c r="M17" s="1089"/>
    </row>
    <row r="18" spans="2:13" ht="34.5" customHeight="1" x14ac:dyDescent="0.25">
      <c r="B18" s="1085" t="s">
        <v>469</v>
      </c>
      <c r="C18" s="1086"/>
      <c r="D18" s="1086"/>
      <c r="E18" s="821" t="s">
        <v>507</v>
      </c>
      <c r="F18" s="822"/>
      <c r="G18" s="822"/>
      <c r="H18" s="822"/>
      <c r="I18" s="822"/>
      <c r="J18" s="822"/>
      <c r="K18" s="822"/>
      <c r="L18" s="822"/>
      <c r="M18" s="823"/>
    </row>
    <row r="19" spans="2:13" ht="16.2" customHeight="1" thickBot="1" x14ac:dyDescent="0.3">
      <c r="B19" s="1079" t="s">
        <v>225</v>
      </c>
      <c r="C19" s="1080"/>
      <c r="D19" s="1081"/>
      <c r="E19" s="1082" t="s">
        <v>470</v>
      </c>
      <c r="F19" s="1082"/>
      <c r="G19" s="1083" t="s">
        <v>471</v>
      </c>
      <c r="H19" s="1083"/>
      <c r="I19" s="1082" t="s">
        <v>472</v>
      </c>
      <c r="J19" s="1082"/>
      <c r="K19" s="1082"/>
      <c r="L19" s="1082"/>
      <c r="M19" s="1084"/>
    </row>
    <row r="20" spans="2:13" x14ac:dyDescent="0.25">
      <c r="B20" s="1075"/>
      <c r="C20" s="1075"/>
      <c r="D20" s="1075"/>
      <c r="E20" s="1075"/>
      <c r="F20" s="1075"/>
      <c r="G20" s="1075"/>
      <c r="H20" s="1075"/>
      <c r="I20" s="1075"/>
      <c r="J20" s="1075"/>
      <c r="K20" s="1075"/>
      <c r="L20" s="1075"/>
      <c r="M20" s="1075"/>
    </row>
    <row r="21" spans="2:13" ht="16.2" thickBot="1" x14ac:dyDescent="0.35">
      <c r="B21" s="1076" t="s">
        <v>229</v>
      </c>
      <c r="C21" s="1076"/>
      <c r="D21" s="1076"/>
      <c r="E21" s="1076"/>
      <c r="F21" s="1076"/>
      <c r="G21" s="1076"/>
      <c r="H21" s="1076"/>
      <c r="I21" s="1076"/>
      <c r="J21" s="1076"/>
      <c r="K21" s="1076"/>
      <c r="L21" s="1076"/>
      <c r="M21" s="1076"/>
    </row>
    <row r="22" spans="2:13" ht="31.5" customHeight="1" thickBot="1" x14ac:dyDescent="0.3">
      <c r="B22" s="1077" t="s">
        <v>230</v>
      </c>
      <c r="C22" s="1078"/>
      <c r="D22" s="1078"/>
      <c r="E22" s="1071" t="s">
        <v>590</v>
      </c>
      <c r="F22" s="1072"/>
      <c r="G22" s="1072"/>
      <c r="H22" s="1072"/>
      <c r="I22" s="1072"/>
      <c r="J22" s="1072"/>
      <c r="K22" s="1072"/>
      <c r="L22" s="1072"/>
      <c r="M22" s="1073"/>
    </row>
    <row r="23" spans="2:13" ht="117.75" customHeight="1" thickBot="1" x14ac:dyDescent="0.3">
      <c r="B23" s="1051" t="s">
        <v>231</v>
      </c>
      <c r="C23" s="1052"/>
      <c r="D23" s="1053"/>
      <c r="E23" s="1062" t="s">
        <v>1672</v>
      </c>
      <c r="F23" s="1072"/>
      <c r="G23" s="1072"/>
      <c r="H23" s="1072"/>
      <c r="I23" s="1072"/>
      <c r="J23" s="1072"/>
      <c r="K23" s="1072"/>
      <c r="L23" s="1072"/>
      <c r="M23" s="1073"/>
    </row>
    <row r="24" spans="2:13" ht="112.5" customHeight="1" x14ac:dyDescent="0.25">
      <c r="B24" s="1065" t="s">
        <v>232</v>
      </c>
      <c r="C24" s="1054"/>
      <c r="D24" s="1054"/>
      <c r="E24" s="1071" t="s">
        <v>1673</v>
      </c>
      <c r="F24" s="1072"/>
      <c r="G24" s="1072"/>
      <c r="H24" s="1072"/>
      <c r="I24" s="1072"/>
      <c r="J24" s="1072"/>
      <c r="K24" s="1072"/>
      <c r="L24" s="1072"/>
      <c r="M24" s="1073"/>
    </row>
    <row r="25" spans="2:13" ht="54" customHeight="1" x14ac:dyDescent="0.25">
      <c r="B25" s="1065" t="s">
        <v>233</v>
      </c>
      <c r="C25" s="1054"/>
      <c r="D25" s="1054"/>
      <c r="E25" s="1054" t="s">
        <v>473</v>
      </c>
      <c r="F25" s="1043"/>
      <c r="G25" s="1043"/>
      <c r="H25" s="1043"/>
      <c r="I25" s="1043"/>
      <c r="J25" s="1043"/>
      <c r="K25" s="1043"/>
      <c r="L25" s="1043"/>
      <c r="M25" s="1074"/>
    </row>
    <row r="26" spans="2:13" ht="15" customHeight="1" x14ac:dyDescent="0.25">
      <c r="B26" s="1065" t="s">
        <v>234</v>
      </c>
      <c r="C26" s="1054"/>
      <c r="D26" s="1054"/>
      <c r="E26" s="1067"/>
      <c r="F26" s="1052"/>
      <c r="G26" s="1052"/>
      <c r="H26" s="1052"/>
      <c r="I26" s="1052"/>
      <c r="J26" s="1052"/>
      <c r="K26" s="1052"/>
      <c r="L26" s="1052"/>
      <c r="M26" s="1068"/>
    </row>
    <row r="27" spans="2:13" ht="71.25" customHeight="1" x14ac:dyDescent="0.25">
      <c r="B27" s="1065" t="s">
        <v>235</v>
      </c>
      <c r="C27" s="1054"/>
      <c r="D27" s="1054"/>
      <c r="E27" s="1067" t="s">
        <v>1674</v>
      </c>
      <c r="F27" s="1052"/>
      <c r="G27" s="1052"/>
      <c r="H27" s="1052"/>
      <c r="I27" s="1052"/>
      <c r="J27" s="1052"/>
      <c r="K27" s="1052"/>
      <c r="L27" s="1052"/>
      <c r="M27" s="1068"/>
    </row>
    <row r="28" spans="2:13" x14ac:dyDescent="0.25">
      <c r="B28" s="1069" t="s">
        <v>236</v>
      </c>
      <c r="C28" s="1046"/>
      <c r="D28" s="1047"/>
      <c r="E28" s="1045" t="s">
        <v>474</v>
      </c>
      <c r="F28" s="1046"/>
      <c r="G28" s="1047"/>
      <c r="H28" s="705" t="s">
        <v>238</v>
      </c>
      <c r="I28" s="1045" t="s">
        <v>475</v>
      </c>
      <c r="J28" s="1070"/>
      <c r="K28" s="1069" t="s">
        <v>476</v>
      </c>
      <c r="L28" s="1046"/>
      <c r="M28" s="705" t="s">
        <v>477</v>
      </c>
    </row>
    <row r="29" spans="2:13" ht="33" customHeight="1" x14ac:dyDescent="0.25">
      <c r="B29" s="1065" t="s">
        <v>242</v>
      </c>
      <c r="C29" s="1054"/>
      <c r="D29" s="1054"/>
      <c r="E29" s="1067" t="s">
        <v>1675</v>
      </c>
      <c r="F29" s="1052"/>
      <c r="G29" s="1052"/>
      <c r="H29" s="1052"/>
      <c r="I29" s="1052"/>
      <c r="J29" s="1052"/>
      <c r="K29" s="1052"/>
      <c r="L29" s="1052"/>
      <c r="M29" s="1068"/>
    </row>
    <row r="30" spans="2:13" ht="15" customHeight="1" x14ac:dyDescent="0.25">
      <c r="B30" s="1065" t="s">
        <v>218</v>
      </c>
      <c r="C30" s="1054"/>
      <c r="D30" s="1054"/>
      <c r="E30" s="1054" t="s">
        <v>478</v>
      </c>
      <c r="F30" s="1054"/>
      <c r="G30" s="1054"/>
      <c r="H30" s="1054"/>
      <c r="I30" s="1054"/>
      <c r="J30" s="1054" t="s">
        <v>479</v>
      </c>
      <c r="K30" s="1054"/>
      <c r="L30" s="1054"/>
      <c r="M30" s="1055"/>
    </row>
    <row r="31" spans="2:13" ht="33.75" customHeight="1" x14ac:dyDescent="0.25">
      <c r="B31" s="1065" t="s">
        <v>246</v>
      </c>
      <c r="C31" s="1054"/>
      <c r="D31" s="1054"/>
      <c r="E31" s="1066">
        <v>41183</v>
      </c>
      <c r="F31" s="1054"/>
      <c r="G31" s="1054"/>
      <c r="H31" s="1054"/>
      <c r="I31" s="1054"/>
      <c r="J31" s="1054"/>
      <c r="K31" s="1054"/>
      <c r="L31" s="1054"/>
      <c r="M31" s="1055"/>
    </row>
    <row r="32" spans="2:13" ht="43.5" customHeight="1" x14ac:dyDescent="0.25">
      <c r="B32" s="1051" t="s">
        <v>248</v>
      </c>
      <c r="C32" s="1052"/>
      <c r="D32" s="1053"/>
      <c r="E32" s="1054" t="s">
        <v>480</v>
      </c>
      <c r="F32" s="1054"/>
      <c r="G32" s="1054"/>
      <c r="H32" s="1054"/>
      <c r="I32" s="1054"/>
      <c r="J32" s="1054"/>
      <c r="K32" s="1054"/>
      <c r="L32" s="1054"/>
      <c r="M32" s="1055"/>
    </row>
    <row r="33" spans="2:13" ht="15.6" x14ac:dyDescent="0.3">
      <c r="B33" s="1056" t="s">
        <v>249</v>
      </c>
      <c r="C33" s="1057"/>
      <c r="D33" s="1057"/>
      <c r="E33" s="1057"/>
      <c r="F33" s="1057"/>
      <c r="G33" s="1057"/>
      <c r="H33" s="1057"/>
      <c r="I33" s="1057"/>
      <c r="J33" s="1057"/>
      <c r="K33" s="1057"/>
      <c r="L33" s="1057"/>
      <c r="M33" s="1058"/>
    </row>
    <row r="34" spans="2:13" ht="40.5" customHeight="1" thickBot="1" x14ac:dyDescent="0.3">
      <c r="B34" s="1059" t="s">
        <v>481</v>
      </c>
      <c r="C34" s="1060"/>
      <c r="D34" s="1060"/>
      <c r="E34" s="1060"/>
      <c r="F34" s="1060"/>
      <c r="G34" s="1060"/>
      <c r="H34" s="1060"/>
      <c r="I34" s="1060"/>
      <c r="J34" s="1060"/>
      <c r="K34" s="1060"/>
      <c r="L34" s="1060"/>
      <c r="M34" s="1061"/>
    </row>
    <row r="35" spans="2:13" ht="32.25" customHeight="1" x14ac:dyDescent="0.25">
      <c r="B35" s="1062"/>
      <c r="C35" s="1063"/>
      <c r="D35" s="1063"/>
      <c r="E35" s="1063"/>
      <c r="F35" s="1063"/>
      <c r="G35" s="1063"/>
      <c r="H35" s="1063"/>
      <c r="I35" s="1063"/>
      <c r="J35" s="1063"/>
      <c r="K35" s="1063"/>
      <c r="L35" s="1063"/>
      <c r="M35" s="1064"/>
    </row>
    <row r="36" spans="2:13" x14ac:dyDescent="0.25">
      <c r="B36" s="714"/>
      <c r="C36" s="714"/>
      <c r="D36" s="714"/>
      <c r="E36" s="707"/>
      <c r="F36" s="707"/>
      <c r="G36" s="707"/>
      <c r="H36" s="707"/>
      <c r="I36" s="707"/>
      <c r="J36" s="707"/>
      <c r="K36" s="707"/>
      <c r="L36" s="707"/>
      <c r="M36" s="707"/>
    </row>
    <row r="37" spans="2:13" x14ac:dyDescent="0.25">
      <c r="B37" s="714"/>
      <c r="C37" s="1043" t="s">
        <v>250</v>
      </c>
      <c r="D37" s="1043"/>
      <c r="E37" s="1043"/>
      <c r="F37" s="1043"/>
      <c r="G37" s="1043"/>
      <c r="H37" s="1043"/>
      <c r="I37" s="1043"/>
      <c r="J37" s="1043"/>
      <c r="K37" s="1043"/>
      <c r="L37" s="1043"/>
      <c r="M37" s="1043"/>
    </row>
    <row r="38" spans="2:13" x14ac:dyDescent="0.25">
      <c r="B38" s="714"/>
      <c r="C38" s="705" t="s">
        <v>251</v>
      </c>
      <c r="D38" s="1045" t="s">
        <v>252</v>
      </c>
      <c r="E38" s="1046"/>
      <c r="F38" s="1046"/>
      <c r="G38" s="1046"/>
      <c r="H38" s="1048" t="s">
        <v>253</v>
      </c>
      <c r="I38" s="1049"/>
      <c r="J38" s="1049"/>
      <c r="K38" s="1049"/>
      <c r="L38" s="1049"/>
      <c r="M38" s="1050"/>
    </row>
    <row r="39" spans="2:13" x14ac:dyDescent="0.25">
      <c r="B39" s="714"/>
      <c r="C39" s="706">
        <v>42557</v>
      </c>
      <c r="D39" s="1043" t="s">
        <v>411</v>
      </c>
      <c r="E39" s="1043"/>
      <c r="F39" s="1043"/>
      <c r="G39" s="1043"/>
      <c r="H39" s="1044" t="s">
        <v>482</v>
      </c>
      <c r="I39" s="1044"/>
      <c r="J39" s="1044"/>
      <c r="K39" s="1044"/>
      <c r="L39" s="1044"/>
      <c r="M39" s="1044"/>
    </row>
    <row r="40" spans="2:13" x14ac:dyDescent="0.25">
      <c r="B40" s="714"/>
      <c r="C40" s="728">
        <v>42644</v>
      </c>
      <c r="D40" s="1045" t="s">
        <v>1666</v>
      </c>
      <c r="E40" s="1046"/>
      <c r="F40" s="1046"/>
      <c r="G40" s="1047"/>
      <c r="H40" s="1048" t="s">
        <v>482</v>
      </c>
      <c r="I40" s="1049"/>
      <c r="J40" s="1049"/>
      <c r="K40" s="1049"/>
      <c r="L40" s="1049"/>
      <c r="M40" s="1050"/>
    </row>
    <row r="41" spans="2:13" x14ac:dyDescent="0.25">
      <c r="B41" s="714"/>
      <c r="C41" s="729">
        <v>42737</v>
      </c>
      <c r="D41" s="1045" t="s">
        <v>1667</v>
      </c>
      <c r="E41" s="1046"/>
      <c r="F41" s="1046"/>
      <c r="G41" s="1047"/>
      <c r="H41" s="1048" t="s">
        <v>1668</v>
      </c>
      <c r="I41" s="1049"/>
      <c r="J41" s="1049"/>
      <c r="K41" s="1049"/>
      <c r="L41" s="1049"/>
      <c r="M41" s="1050"/>
    </row>
    <row r="42" spans="2:13" x14ac:dyDescent="0.25">
      <c r="B42" s="714"/>
      <c r="C42" s="705"/>
      <c r="D42" s="1043"/>
      <c r="E42" s="1043"/>
      <c r="F42" s="1043"/>
      <c r="G42" s="1043"/>
      <c r="H42" s="1044"/>
      <c r="I42" s="1044"/>
      <c r="J42" s="1044"/>
      <c r="K42" s="1044"/>
      <c r="L42" s="1044"/>
      <c r="M42" s="1044"/>
    </row>
    <row r="43" spans="2:13" x14ac:dyDescent="0.25">
      <c r="B43" s="714"/>
      <c r="C43" s="705"/>
      <c r="D43" s="1043"/>
      <c r="E43" s="1043"/>
      <c r="F43" s="1043"/>
      <c r="G43" s="1043"/>
      <c r="H43" s="1044"/>
      <c r="I43" s="1044"/>
      <c r="J43" s="1044"/>
      <c r="K43" s="1044"/>
      <c r="L43" s="1044"/>
      <c r="M43" s="1044"/>
    </row>
    <row r="44" spans="2:13" x14ac:dyDescent="0.25">
      <c r="B44" s="714"/>
      <c r="C44" s="705"/>
      <c r="D44" s="1043"/>
      <c r="E44" s="1043"/>
      <c r="F44" s="1043"/>
      <c r="G44" s="1043"/>
      <c r="H44" s="1044"/>
      <c r="I44" s="1044"/>
      <c r="J44" s="1044"/>
      <c r="K44" s="1044"/>
      <c r="L44" s="1044"/>
      <c r="M44" s="1044"/>
    </row>
    <row r="45" spans="2:13" x14ac:dyDescent="0.25">
      <c r="B45" s="714"/>
      <c r="C45" s="705"/>
      <c r="D45" s="1043"/>
      <c r="E45" s="1043"/>
      <c r="F45" s="1043"/>
      <c r="G45" s="1043"/>
      <c r="H45" s="1044"/>
      <c r="I45" s="1044"/>
      <c r="J45" s="1044"/>
      <c r="K45" s="1044"/>
      <c r="L45" s="1044"/>
      <c r="M45" s="1044"/>
    </row>
    <row r="46" spans="2:13" x14ac:dyDescent="0.25">
      <c r="B46" s="714"/>
      <c r="C46" s="705"/>
      <c r="D46" s="1043"/>
      <c r="E46" s="1043"/>
      <c r="F46" s="1043"/>
      <c r="G46" s="1043"/>
      <c r="H46" s="1044"/>
      <c r="I46" s="1044"/>
      <c r="J46" s="1044"/>
      <c r="K46" s="1044"/>
      <c r="L46" s="1044"/>
      <c r="M46" s="1044"/>
    </row>
    <row r="47" spans="2:13" x14ac:dyDescent="0.25">
      <c r="B47" s="714"/>
      <c r="C47" s="705"/>
      <c r="D47" s="1043"/>
      <c r="E47" s="1043"/>
      <c r="F47" s="1043"/>
      <c r="G47" s="1043"/>
      <c r="H47" s="1044"/>
      <c r="I47" s="1044"/>
      <c r="J47" s="1044"/>
      <c r="K47" s="1044"/>
      <c r="L47" s="1044"/>
      <c r="M47" s="1044"/>
    </row>
    <row r="49" spans="3:10" x14ac:dyDescent="0.25">
      <c r="C49" s="252" t="s">
        <v>483</v>
      </c>
    </row>
    <row r="50" spans="3:10" x14ac:dyDescent="0.25">
      <c r="H50" s="261"/>
      <c r="I50" s="261"/>
      <c r="J50" s="261"/>
    </row>
  </sheetData>
  <sheetProtection algorithmName="SHA-512" hashValue="uS0U7PYvtNOBqg6tGBGfQaTBvod8VVNV0W3Wch0NtItMhE3eRk7ai23v6mjXPxZSoTBQCVmsVhRoSpbOORzGZw==" saltValue="1rKu7TweOb/wU1JDCs+Sag==" spinCount="100000" sheet="1" objects="1" scenarios="1"/>
  <mergeCells count="88">
    <mergeCell ref="B6:J6"/>
    <mergeCell ref="B3:M3"/>
    <mergeCell ref="B4:M4"/>
    <mergeCell ref="B5:E5"/>
    <mergeCell ref="F5:I5"/>
    <mergeCell ref="J5:M5"/>
    <mergeCell ref="B7:M7"/>
    <mergeCell ref="B8:J8"/>
    <mergeCell ref="B9:D9"/>
    <mergeCell ref="E9:G9"/>
    <mergeCell ref="J9:K9"/>
    <mergeCell ref="L9:M9"/>
    <mergeCell ref="P15:W16"/>
    <mergeCell ref="B16:D16"/>
    <mergeCell ref="E16:M16"/>
    <mergeCell ref="P9:W14"/>
    <mergeCell ref="B10:D10"/>
    <mergeCell ref="E10:M10"/>
    <mergeCell ref="B11:D11"/>
    <mergeCell ref="E11:M11"/>
    <mergeCell ref="B12:D12"/>
    <mergeCell ref="E12:M12"/>
    <mergeCell ref="B13:D13"/>
    <mergeCell ref="E13:M13"/>
    <mergeCell ref="B14:D14"/>
    <mergeCell ref="B19:D19"/>
    <mergeCell ref="E19:F19"/>
    <mergeCell ref="G19:H19"/>
    <mergeCell ref="I19:M19"/>
    <mergeCell ref="E14:M14"/>
    <mergeCell ref="B15:D15"/>
    <mergeCell ref="E15:M15"/>
    <mergeCell ref="B17:D17"/>
    <mergeCell ref="E17:G17"/>
    <mergeCell ref="H17:M17"/>
    <mergeCell ref="B18:D18"/>
    <mergeCell ref="E18:M18"/>
    <mergeCell ref="B20:M20"/>
    <mergeCell ref="B21:M21"/>
    <mergeCell ref="B22:D22"/>
    <mergeCell ref="E22:M22"/>
    <mergeCell ref="B23:D23"/>
    <mergeCell ref="E23:M23"/>
    <mergeCell ref="B24:D24"/>
    <mergeCell ref="E24:M24"/>
    <mergeCell ref="B25:D25"/>
    <mergeCell ref="E25:M25"/>
    <mergeCell ref="B26:D26"/>
    <mergeCell ref="E26:M26"/>
    <mergeCell ref="B31:D31"/>
    <mergeCell ref="E31:M31"/>
    <mergeCell ref="B27:D27"/>
    <mergeCell ref="E27:M27"/>
    <mergeCell ref="B28:D28"/>
    <mergeCell ref="E28:G28"/>
    <mergeCell ref="I28:J28"/>
    <mergeCell ref="K28:L28"/>
    <mergeCell ref="B29:D29"/>
    <mergeCell ref="E29:M29"/>
    <mergeCell ref="B30:D30"/>
    <mergeCell ref="E30:I30"/>
    <mergeCell ref="J30:M30"/>
    <mergeCell ref="D40:G40"/>
    <mergeCell ref="H40:M40"/>
    <mergeCell ref="B32:D32"/>
    <mergeCell ref="E32:M32"/>
    <mergeCell ref="B33:M33"/>
    <mergeCell ref="B34:M34"/>
    <mergeCell ref="B35:M35"/>
    <mergeCell ref="C37:M37"/>
    <mergeCell ref="D38:G38"/>
    <mergeCell ref="H38:M38"/>
    <mergeCell ref="D39:G39"/>
    <mergeCell ref="H39:M39"/>
    <mergeCell ref="D41:G41"/>
    <mergeCell ref="H41:M41"/>
    <mergeCell ref="D42:G42"/>
    <mergeCell ref="H42:M42"/>
    <mergeCell ref="D43:G43"/>
    <mergeCell ref="H43:M43"/>
    <mergeCell ref="D47:G47"/>
    <mergeCell ref="H47:M47"/>
    <mergeCell ref="D44:G44"/>
    <mergeCell ref="H44:M44"/>
    <mergeCell ref="D45:G45"/>
    <mergeCell ref="H45:M45"/>
    <mergeCell ref="D46:G46"/>
    <mergeCell ref="H46:M46"/>
  </mergeCells>
  <hyperlinks>
    <hyperlink ref="A1" location="'2.6.2.h.1.a'!A1" display="Regresar"/>
  </hyperlinks>
  <printOptions verticalCentered="1"/>
  <pageMargins left="0.70866141732283472" right="0.70866141732283472" top="0.74803149606299213" bottom="0.74803149606299213" header="0.31496062992125984" footer="0.31496062992125984"/>
  <pageSetup scale="75" orientation="portrait" r:id="rId1"/>
  <rowBreaks count="1" manualBreakCount="1">
    <brk id="24" min="1" max="12" man="1"/>
  </rowBreaks>
  <colBreaks count="1" manualBreakCount="1">
    <brk id="13" min="2" max="62"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I31"/>
  <sheetViews>
    <sheetView showGridLines="0" zoomScale="90" zoomScaleNormal="90" workbookViewId="0">
      <pane ySplit="13" topLeftCell="A14" activePane="bottomLeft" state="frozen"/>
      <selection pane="bottomLeft"/>
    </sheetView>
  </sheetViews>
  <sheetFormatPr defaultColWidth="11.44140625" defaultRowHeight="13.2" x14ac:dyDescent="0.25"/>
  <cols>
    <col min="1" max="1" width="11.44140625" style="10"/>
    <col min="2" max="2" width="13.44140625" style="10" customWidth="1"/>
    <col min="3" max="4" width="11.44140625" style="10"/>
    <col min="5" max="5" width="11.88671875" style="10" customWidth="1"/>
    <col min="6" max="16384" width="11.44140625" style="10"/>
  </cols>
  <sheetData>
    <row r="1" spans="1:9" ht="14.4" x14ac:dyDescent="0.3">
      <c r="A1" s="165" t="s">
        <v>178</v>
      </c>
      <c r="B1" s="33"/>
      <c r="C1" s="165" t="s">
        <v>413</v>
      </c>
    </row>
    <row r="2" spans="1:9" ht="15.6" x14ac:dyDescent="0.3">
      <c r="A2" s="165"/>
      <c r="B2" s="89" t="s">
        <v>375</v>
      </c>
      <c r="C2" s="33"/>
    </row>
    <row r="3" spans="1:9" ht="15.6" x14ac:dyDescent="0.3">
      <c r="A3" s="33"/>
      <c r="B3" s="34" t="s">
        <v>336</v>
      </c>
      <c r="C3" s="88"/>
    </row>
    <row r="4" spans="1:9" ht="15.6" x14ac:dyDescent="0.3">
      <c r="A4" s="33"/>
      <c r="B4" s="34" t="s">
        <v>337</v>
      </c>
      <c r="C4" s="88"/>
    </row>
    <row r="5" spans="1:9" ht="15.6" x14ac:dyDescent="0.3">
      <c r="A5" s="33"/>
      <c r="B5" s="34" t="s">
        <v>338</v>
      </c>
      <c r="C5" s="88"/>
    </row>
    <row r="6" spans="1:9" x14ac:dyDescent="0.25">
      <c r="B6" s="34" t="s">
        <v>1251</v>
      </c>
      <c r="C6" s="225"/>
      <c r="D6" s="225"/>
      <c r="E6" s="225"/>
      <c r="F6" s="225"/>
      <c r="G6" s="225"/>
    </row>
    <row r="7" spans="1:9" ht="15" customHeight="1" x14ac:dyDescent="0.25">
      <c r="B7" s="34" t="s">
        <v>1252</v>
      </c>
      <c r="C7" s="225"/>
      <c r="D7" s="225"/>
      <c r="E7" s="225"/>
      <c r="F7" s="225"/>
    </row>
    <row r="8" spans="1:9" ht="15" customHeight="1" x14ac:dyDescent="0.25">
      <c r="B8" s="34"/>
      <c r="C8" s="225"/>
      <c r="D8" s="225"/>
      <c r="E8" s="225"/>
      <c r="F8" s="225"/>
    </row>
    <row r="9" spans="1:9" ht="15" customHeight="1" x14ac:dyDescent="0.25">
      <c r="B9" s="112" t="s">
        <v>1474</v>
      </c>
      <c r="C9" s="225"/>
      <c r="D9" s="225"/>
      <c r="E9" s="225"/>
      <c r="F9" s="225"/>
    </row>
    <row r="10" spans="1:9" ht="55.5" customHeight="1" x14ac:dyDescent="0.25">
      <c r="B10" s="931" t="s">
        <v>544</v>
      </c>
      <c r="C10" s="931"/>
      <c r="D10" s="931"/>
      <c r="E10" s="931"/>
      <c r="F10" s="931"/>
    </row>
    <row r="11" spans="1:9" ht="13.8" x14ac:dyDescent="0.25">
      <c r="B11" s="1106" t="s">
        <v>33</v>
      </c>
      <c r="C11" s="1106"/>
      <c r="D11" s="1106"/>
      <c r="E11" s="1106"/>
      <c r="F11" s="1106"/>
    </row>
    <row r="12" spans="1:9" ht="15.6" x14ac:dyDescent="0.25">
      <c r="B12" s="250"/>
      <c r="C12" s="250"/>
      <c r="D12" s="250"/>
      <c r="E12" s="250"/>
      <c r="F12" s="250"/>
    </row>
    <row r="13" spans="1:9" ht="39.6" x14ac:dyDescent="0.25">
      <c r="B13" s="226" t="s">
        <v>3</v>
      </c>
      <c r="C13" s="95" t="s">
        <v>484</v>
      </c>
      <c r="D13" s="95" t="s">
        <v>485</v>
      </c>
      <c r="E13" s="95" t="s">
        <v>486</v>
      </c>
      <c r="F13" s="227" t="s">
        <v>621</v>
      </c>
      <c r="G13" s="35"/>
      <c r="H13" s="35"/>
      <c r="I13" s="35"/>
    </row>
    <row r="14" spans="1:9" ht="14.25" customHeight="1" x14ac:dyDescent="0.25">
      <c r="B14" s="215">
        <v>2004</v>
      </c>
      <c r="C14" s="400">
        <v>25229.14</v>
      </c>
      <c r="D14" s="400">
        <v>1349.43</v>
      </c>
      <c r="E14" s="400">
        <v>402.25</v>
      </c>
      <c r="F14" s="400">
        <f>SUM(C14:E14)</f>
        <v>26980.82</v>
      </c>
      <c r="G14" s="35"/>
      <c r="H14" s="35"/>
      <c r="I14" s="35"/>
    </row>
    <row r="15" spans="1:9" ht="14.25" customHeight="1" x14ac:dyDescent="0.25">
      <c r="B15" s="98">
        <v>2005</v>
      </c>
      <c r="C15" s="401">
        <v>25815.83</v>
      </c>
      <c r="D15" s="401">
        <v>1394.14</v>
      </c>
      <c r="E15" s="401">
        <v>570.72</v>
      </c>
      <c r="F15" s="401">
        <f t="shared" ref="F15:F25" si="0">SUM(C15:E15)</f>
        <v>27780.690000000002</v>
      </c>
      <c r="G15" s="35"/>
      <c r="H15" s="35"/>
      <c r="I15" s="35"/>
    </row>
    <row r="16" spans="1:9" ht="14.25" customHeight="1" x14ac:dyDescent="0.25">
      <c r="B16" s="98">
        <v>2006</v>
      </c>
      <c r="C16" s="401">
        <v>25710.93</v>
      </c>
      <c r="D16" s="401">
        <v>1396.14</v>
      </c>
      <c r="E16" s="401">
        <v>659.82</v>
      </c>
      <c r="F16" s="401">
        <f t="shared" si="0"/>
        <v>27766.89</v>
      </c>
      <c r="G16" s="35"/>
      <c r="H16" s="35"/>
      <c r="I16" s="35"/>
    </row>
    <row r="17" spans="2:9" ht="14.25" customHeight="1" x14ac:dyDescent="0.25">
      <c r="B17" s="98">
        <v>2007</v>
      </c>
      <c r="C17" s="401">
        <v>25703.39</v>
      </c>
      <c r="D17" s="401">
        <v>1459.5</v>
      </c>
      <c r="E17" s="401">
        <v>711.5</v>
      </c>
      <c r="F17" s="401">
        <f>SUM(C17:E17)</f>
        <v>27874.39</v>
      </c>
      <c r="G17" s="35"/>
      <c r="H17" s="35"/>
      <c r="I17" s="35"/>
    </row>
    <row r="18" spans="2:9" ht="14.25" customHeight="1" x14ac:dyDescent="0.25">
      <c r="B18" s="98">
        <v>2008</v>
      </c>
      <c r="C18" s="401">
        <v>25738.86</v>
      </c>
      <c r="D18" s="401">
        <v>1472.19</v>
      </c>
      <c r="E18" s="401">
        <v>711.5</v>
      </c>
      <c r="F18" s="401">
        <f t="shared" si="0"/>
        <v>27922.55</v>
      </c>
      <c r="G18" s="35"/>
      <c r="H18" s="35"/>
      <c r="I18" s="35"/>
    </row>
    <row r="19" spans="2:9" ht="14.25" customHeight="1" x14ac:dyDescent="0.25">
      <c r="B19" s="98">
        <v>2009</v>
      </c>
      <c r="C19" s="401">
        <v>25734.58</v>
      </c>
      <c r="D19" s="401">
        <v>1474.94</v>
      </c>
      <c r="E19" s="401">
        <v>713.5</v>
      </c>
      <c r="F19" s="401">
        <f t="shared" si="0"/>
        <v>27923.02</v>
      </c>
      <c r="G19" s="35"/>
      <c r="H19" s="35"/>
      <c r="I19" s="35"/>
    </row>
    <row r="20" spans="2:9" ht="14.25" customHeight="1" x14ac:dyDescent="0.25">
      <c r="B20" s="98">
        <v>2010</v>
      </c>
      <c r="C20" s="401">
        <v>25714.51</v>
      </c>
      <c r="D20" s="401">
        <v>1475.94</v>
      </c>
      <c r="E20" s="401">
        <v>713.5</v>
      </c>
      <c r="F20" s="401">
        <f t="shared" si="0"/>
        <v>27903.949999999997</v>
      </c>
      <c r="G20" s="35"/>
      <c r="H20" s="35"/>
      <c r="I20" s="35"/>
    </row>
    <row r="21" spans="2:9" ht="14.25" customHeight="1" x14ac:dyDescent="0.25">
      <c r="B21" s="98">
        <v>2011</v>
      </c>
      <c r="C21" s="401">
        <v>25774.81</v>
      </c>
      <c r="D21" s="401">
        <v>1545.04</v>
      </c>
      <c r="E21" s="401">
        <v>701.8</v>
      </c>
      <c r="F21" s="401">
        <f t="shared" si="0"/>
        <v>28021.65</v>
      </c>
      <c r="G21" s="35"/>
      <c r="H21" s="35"/>
      <c r="I21" s="35"/>
    </row>
    <row r="22" spans="2:9" ht="14.25" customHeight="1" x14ac:dyDescent="0.25">
      <c r="B22" s="98">
        <v>2012</v>
      </c>
      <c r="C22" s="401">
        <v>23718.99</v>
      </c>
      <c r="D22" s="401">
        <v>2926.49</v>
      </c>
      <c r="E22" s="401">
        <v>701.3</v>
      </c>
      <c r="F22" s="401">
        <f t="shared" si="0"/>
        <v>27346.780000000002</v>
      </c>
      <c r="G22" s="35"/>
      <c r="H22" s="35"/>
      <c r="I22" s="35"/>
    </row>
    <row r="23" spans="2:9" ht="14.25" customHeight="1" x14ac:dyDescent="0.25">
      <c r="B23" s="98">
        <v>2013</v>
      </c>
      <c r="C23" s="401">
        <v>23759.38</v>
      </c>
      <c r="D23" s="401">
        <v>2926.93</v>
      </c>
      <c r="E23" s="401">
        <v>695.31</v>
      </c>
      <c r="F23" s="401">
        <f t="shared" si="0"/>
        <v>27381.620000000003</v>
      </c>
      <c r="G23" s="35"/>
      <c r="H23" s="35"/>
      <c r="I23" s="35"/>
    </row>
    <row r="24" spans="2:9" ht="14.25" customHeight="1" x14ac:dyDescent="0.25">
      <c r="B24" s="462">
        <v>2014</v>
      </c>
      <c r="C24" s="401">
        <v>23748.21</v>
      </c>
      <c r="D24" s="401">
        <v>3016.25</v>
      </c>
      <c r="E24" s="401">
        <v>700.31</v>
      </c>
      <c r="F24" s="401">
        <f t="shared" si="0"/>
        <v>27464.77</v>
      </c>
      <c r="G24" s="35"/>
      <c r="H24" s="35"/>
      <c r="I24" s="35"/>
    </row>
    <row r="25" spans="2:9" ht="14.25" customHeight="1" x14ac:dyDescent="0.25">
      <c r="B25" s="73">
        <v>2015</v>
      </c>
      <c r="C25" s="402">
        <v>23999.45</v>
      </c>
      <c r="D25" s="402">
        <v>3029.54</v>
      </c>
      <c r="E25" s="402">
        <v>700.3</v>
      </c>
      <c r="F25" s="402">
        <f t="shared" si="0"/>
        <v>27729.29</v>
      </c>
      <c r="G25" s="35"/>
      <c r="H25" s="35"/>
      <c r="I25" s="35"/>
    </row>
    <row r="26" spans="2:9" x14ac:dyDescent="0.25">
      <c r="B26" s="98"/>
      <c r="C26" s="228"/>
      <c r="D26" s="228"/>
      <c r="E26" s="228"/>
      <c r="F26" s="228"/>
      <c r="G26" s="35"/>
      <c r="H26" s="35"/>
      <c r="I26" s="35"/>
    </row>
    <row r="27" spans="2:9" ht="72" customHeight="1" x14ac:dyDescent="0.25">
      <c r="B27" s="1105" t="s">
        <v>1287</v>
      </c>
      <c r="C27" s="1105"/>
      <c r="D27" s="1105"/>
      <c r="E27" s="1105"/>
      <c r="F27" s="1105"/>
      <c r="G27" s="35"/>
      <c r="H27" s="35"/>
      <c r="I27" s="35"/>
    </row>
    <row r="28" spans="2:9" x14ac:dyDescent="0.25">
      <c r="C28" s="35"/>
      <c r="D28" s="35"/>
      <c r="E28" s="35"/>
      <c r="F28" s="35"/>
      <c r="G28" s="35"/>
      <c r="H28" s="35"/>
      <c r="I28" s="35"/>
    </row>
    <row r="29" spans="2:9" x14ac:dyDescent="0.25">
      <c r="C29" s="229"/>
    </row>
    <row r="30" spans="2:9" x14ac:dyDescent="0.25">
      <c r="B30" s="854"/>
      <c r="C30" s="854"/>
      <c r="D30" s="854"/>
      <c r="E30" s="854"/>
      <c r="F30" s="854"/>
      <c r="G30" s="854"/>
      <c r="H30" s="854"/>
    </row>
    <row r="31" spans="2:9" x14ac:dyDescent="0.25">
      <c r="B31" s="854"/>
      <c r="C31" s="854"/>
      <c r="D31" s="854"/>
      <c r="E31" s="854"/>
      <c r="F31" s="854"/>
      <c r="G31" s="854"/>
      <c r="H31" s="854"/>
    </row>
  </sheetData>
  <sheetProtection algorithmName="SHA-512" hashValue="jaeKNGMqPlNJm40ZfCrBlqpMZ9qllBc3VPP6FTgik2v3pK60IaTHYc0P5a3C2ZsgEGxlQXlPWP4R1hTxtNjsRQ==" saltValue="pVhi2jhS9EadY+PgEiNz1Q==" spinCount="100000" sheet="1" objects="1" scenarios="1"/>
  <mergeCells count="4">
    <mergeCell ref="B10:F10"/>
    <mergeCell ref="B30:H31"/>
    <mergeCell ref="B27:F27"/>
    <mergeCell ref="B11:F11"/>
  </mergeCells>
  <hyperlinks>
    <hyperlink ref="A1" location="'C2'!A1" display="Regresar"/>
    <hyperlink ref="C1" location="M2.6.2.h.1.b!A1" display="Ver metadato "/>
  </hyperlinks>
  <printOptions horizontalCentered="1"/>
  <pageMargins left="0.70866141732283472" right="0.70866141732283472" top="0.74803149606299213" bottom="0.74803149606299213" header="0.31496062992125984" footer="0.31496062992125984"/>
  <pageSetup orientation="portrait" horizont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W52"/>
  <sheetViews>
    <sheetView showGridLines="0" zoomScale="80" zoomScaleNormal="80" zoomScaleSheetLayoutView="100" workbookViewId="0"/>
  </sheetViews>
  <sheetFormatPr defaultColWidth="14.109375" defaultRowHeight="15" x14ac:dyDescent="0.25"/>
  <cols>
    <col min="1" max="1" width="14.109375" style="493"/>
    <col min="2" max="4" width="14.109375" style="492"/>
    <col min="5" max="16384" width="14.109375" style="493"/>
  </cols>
  <sheetData>
    <row r="1" spans="1:23" ht="15.6" x14ac:dyDescent="0.3">
      <c r="A1" s="191" t="s">
        <v>178</v>
      </c>
      <c r="E1" s="709"/>
      <c r="F1" s="709"/>
      <c r="G1" s="709"/>
      <c r="H1" s="709"/>
      <c r="I1" s="709"/>
      <c r="J1" s="709"/>
      <c r="K1" s="709"/>
      <c r="L1" s="709"/>
      <c r="M1" s="709"/>
    </row>
    <row r="2" spans="1:23" ht="15.6" x14ac:dyDescent="0.3">
      <c r="B2" s="1110" t="s">
        <v>202</v>
      </c>
      <c r="C2" s="1110"/>
      <c r="D2" s="1110"/>
      <c r="E2" s="1110"/>
      <c r="F2" s="1110"/>
      <c r="G2" s="1110"/>
      <c r="H2" s="1110"/>
      <c r="I2" s="1110"/>
      <c r="J2" s="1110"/>
      <c r="K2" s="1110"/>
      <c r="L2" s="1110"/>
      <c r="M2" s="1110"/>
    </row>
    <row r="3" spans="1:23" ht="25.5" customHeight="1" thickBot="1" x14ac:dyDescent="0.3">
      <c r="B3" s="1125"/>
      <c r="C3" s="1125"/>
      <c r="D3" s="1125"/>
      <c r="E3" s="1125"/>
      <c r="F3" s="1125"/>
      <c r="G3" s="1125"/>
      <c r="H3" s="1125"/>
      <c r="I3" s="1125"/>
      <c r="J3" s="1125"/>
      <c r="K3" s="1125"/>
      <c r="L3" s="1125"/>
      <c r="M3" s="1125"/>
    </row>
    <row r="4" spans="1:23" ht="16.2" thickBot="1" x14ac:dyDescent="0.35">
      <c r="B4" s="1126" t="s">
        <v>286</v>
      </c>
      <c r="C4" s="1127"/>
      <c r="D4" s="1127"/>
      <c r="E4" s="1127"/>
      <c r="F4" s="1127" t="s">
        <v>461</v>
      </c>
      <c r="G4" s="1127"/>
      <c r="H4" s="1127"/>
      <c r="I4" s="1127"/>
      <c r="J4" s="1127" t="s">
        <v>205</v>
      </c>
      <c r="K4" s="1127"/>
      <c r="L4" s="1127"/>
      <c r="M4" s="1128"/>
    </row>
    <row r="5" spans="1:23" ht="15.6" x14ac:dyDescent="0.3">
      <c r="B5" s="1109" t="s">
        <v>206</v>
      </c>
      <c r="C5" s="1109"/>
      <c r="D5" s="1109"/>
      <c r="E5" s="1109"/>
      <c r="F5" s="1109"/>
      <c r="G5" s="1109"/>
      <c r="H5" s="1109"/>
      <c r="I5" s="1109"/>
      <c r="J5" s="1109"/>
      <c r="K5" s="709"/>
      <c r="L5" s="709"/>
      <c r="M5" s="709"/>
      <c r="P5" s="494"/>
      <c r="Q5" s="494"/>
      <c r="R5" s="494"/>
      <c r="S5" s="494"/>
    </row>
    <row r="6" spans="1:23" ht="15.6" x14ac:dyDescent="0.3">
      <c r="B6" s="1110" t="s">
        <v>207</v>
      </c>
      <c r="C6" s="1110"/>
      <c r="D6" s="1110"/>
      <c r="E6" s="1110"/>
      <c r="F6" s="1110"/>
      <c r="G6" s="1110"/>
      <c r="H6" s="1110"/>
      <c r="I6" s="1110"/>
      <c r="J6" s="1110"/>
      <c r="K6" s="1110"/>
      <c r="L6" s="1110"/>
      <c r="M6" s="1110"/>
    </row>
    <row r="7" spans="1:23" ht="15.6" thickBot="1" x14ac:dyDescent="0.3">
      <c r="B7" s="1111"/>
      <c r="C7" s="1111"/>
      <c r="D7" s="1111"/>
      <c r="E7" s="1111"/>
      <c r="F7" s="1111"/>
      <c r="G7" s="1111"/>
      <c r="H7" s="1111"/>
      <c r="I7" s="1111"/>
      <c r="J7" s="1111"/>
      <c r="K7" s="710"/>
      <c r="L7" s="710"/>
      <c r="M7" s="710"/>
    </row>
    <row r="8" spans="1:23" ht="15" customHeight="1" x14ac:dyDescent="0.25">
      <c r="B8" s="1112" t="s">
        <v>208</v>
      </c>
      <c r="C8" s="1113"/>
      <c r="D8" s="1113"/>
      <c r="E8" s="1114" t="s">
        <v>1669</v>
      </c>
      <c r="F8" s="1114"/>
      <c r="G8" s="1114"/>
      <c r="H8" s="495" t="s">
        <v>462</v>
      </c>
      <c r="I8" s="496"/>
      <c r="J8" s="1115" t="s">
        <v>463</v>
      </c>
      <c r="K8" s="1115"/>
      <c r="L8" s="1115" t="s">
        <v>464</v>
      </c>
      <c r="M8" s="1116"/>
      <c r="P8" s="1129"/>
      <c r="Q8" s="1129"/>
      <c r="R8" s="1129"/>
      <c r="S8" s="1129"/>
      <c r="T8" s="1129"/>
      <c r="U8" s="1129"/>
      <c r="V8" s="1129"/>
      <c r="W8" s="1129"/>
    </row>
    <row r="9" spans="1:23" ht="15.6" customHeight="1" x14ac:dyDescent="0.3">
      <c r="B9" s="1133" t="s">
        <v>210</v>
      </c>
      <c r="C9" s="1131"/>
      <c r="D9" s="1134"/>
      <c r="E9" s="1135" t="s">
        <v>545</v>
      </c>
      <c r="F9" s="1136"/>
      <c r="G9" s="1136"/>
      <c r="H9" s="1136"/>
      <c r="I9" s="1136"/>
      <c r="J9" s="1136"/>
      <c r="K9" s="1136"/>
      <c r="L9" s="1136"/>
      <c r="M9" s="1137"/>
      <c r="P9" s="1129"/>
      <c r="Q9" s="1129"/>
      <c r="R9" s="1129"/>
      <c r="S9" s="1129"/>
      <c r="T9" s="1129"/>
      <c r="U9" s="1129"/>
      <c r="V9" s="1129"/>
      <c r="W9" s="1129"/>
    </row>
    <row r="10" spans="1:23" ht="16.5" customHeight="1" x14ac:dyDescent="0.25">
      <c r="B10" s="1133" t="s">
        <v>211</v>
      </c>
      <c r="C10" s="1131"/>
      <c r="D10" s="1134"/>
      <c r="E10" s="1138" t="s">
        <v>622</v>
      </c>
      <c r="F10" s="1139"/>
      <c r="G10" s="1139"/>
      <c r="H10" s="1139"/>
      <c r="I10" s="1139"/>
      <c r="J10" s="1139"/>
      <c r="K10" s="1139"/>
      <c r="L10" s="1139"/>
      <c r="M10" s="1140"/>
      <c r="P10" s="1129"/>
      <c r="Q10" s="1129"/>
      <c r="R10" s="1129"/>
      <c r="S10" s="1129"/>
      <c r="T10" s="1129"/>
      <c r="U10" s="1129"/>
      <c r="V10" s="1129"/>
      <c r="W10" s="1129"/>
    </row>
    <row r="11" spans="1:23" x14ac:dyDescent="0.25">
      <c r="B11" s="804" t="s">
        <v>1311</v>
      </c>
      <c r="C11" s="794"/>
      <c r="D11" s="794"/>
      <c r="E11" s="872" t="s">
        <v>336</v>
      </c>
      <c r="F11" s="872"/>
      <c r="G11" s="872"/>
      <c r="H11" s="872"/>
      <c r="I11" s="872"/>
      <c r="J11" s="872"/>
      <c r="K11" s="872"/>
      <c r="L11" s="872"/>
      <c r="M11" s="872"/>
      <c r="P11" s="1129"/>
      <c r="Q11" s="1129"/>
      <c r="R11" s="1129"/>
      <c r="S11" s="1129"/>
      <c r="T11" s="1129"/>
      <c r="U11" s="1129"/>
      <c r="V11" s="1129"/>
      <c r="W11" s="1129"/>
    </row>
    <row r="12" spans="1:23" x14ac:dyDescent="0.25">
      <c r="B12" s="804" t="s">
        <v>1312</v>
      </c>
      <c r="C12" s="794"/>
      <c r="D12" s="794"/>
      <c r="E12" s="872" t="s">
        <v>337</v>
      </c>
      <c r="F12" s="840"/>
      <c r="G12" s="840"/>
      <c r="H12" s="840"/>
      <c r="I12" s="840"/>
      <c r="J12" s="840"/>
      <c r="K12" s="840"/>
      <c r="L12" s="840"/>
      <c r="M12" s="840"/>
      <c r="P12" s="1129"/>
      <c r="Q12" s="1129"/>
      <c r="R12" s="1129"/>
      <c r="S12" s="1129"/>
      <c r="T12" s="1129"/>
      <c r="U12" s="1129"/>
      <c r="V12" s="1129"/>
      <c r="W12" s="1129"/>
    </row>
    <row r="13" spans="1:23" ht="15" customHeight="1" x14ac:dyDescent="0.25">
      <c r="B13" s="804" t="s">
        <v>1313</v>
      </c>
      <c r="C13" s="794"/>
      <c r="D13" s="794"/>
      <c r="E13" s="872" t="s">
        <v>338</v>
      </c>
      <c r="F13" s="840"/>
      <c r="G13" s="840"/>
      <c r="H13" s="840"/>
      <c r="I13" s="840"/>
      <c r="J13" s="840"/>
      <c r="K13" s="840"/>
      <c r="L13" s="840"/>
      <c r="M13" s="840"/>
      <c r="P13" s="1129"/>
      <c r="Q13" s="1129"/>
      <c r="R13" s="1129"/>
      <c r="S13" s="1129"/>
      <c r="T13" s="1129"/>
      <c r="U13" s="1129"/>
      <c r="V13" s="1129"/>
      <c r="W13" s="1129"/>
    </row>
    <row r="14" spans="1:23" ht="31.5" customHeight="1" x14ac:dyDescent="0.25">
      <c r="B14" s="1123" t="s">
        <v>215</v>
      </c>
      <c r="C14" s="1124"/>
      <c r="D14" s="1124"/>
      <c r="E14" s="1130" t="s">
        <v>466</v>
      </c>
      <c r="F14" s="1131"/>
      <c r="G14" s="1131"/>
      <c r="H14" s="1131"/>
      <c r="I14" s="1131"/>
      <c r="J14" s="1131"/>
      <c r="K14" s="1131"/>
      <c r="L14" s="1131"/>
      <c r="M14" s="1132"/>
      <c r="P14" s="1129"/>
      <c r="Q14" s="1129"/>
      <c r="R14" s="1129"/>
      <c r="S14" s="1129"/>
      <c r="T14" s="1129"/>
      <c r="U14" s="1129"/>
      <c r="V14" s="1129"/>
      <c r="W14" s="1129"/>
    </row>
    <row r="15" spans="1:23" ht="33.75" customHeight="1" x14ac:dyDescent="0.25">
      <c r="B15" s="1123" t="s">
        <v>216</v>
      </c>
      <c r="C15" s="1124"/>
      <c r="D15" s="1124"/>
      <c r="E15" s="1130" t="s">
        <v>467</v>
      </c>
      <c r="F15" s="1131"/>
      <c r="G15" s="1131"/>
      <c r="H15" s="1131"/>
      <c r="I15" s="1131"/>
      <c r="J15" s="1131"/>
      <c r="K15" s="1131"/>
      <c r="L15" s="1131"/>
      <c r="M15" s="1132"/>
      <c r="P15" s="1129"/>
      <c r="Q15" s="1129"/>
      <c r="R15" s="1129"/>
      <c r="S15" s="1129"/>
      <c r="T15" s="1129"/>
      <c r="U15" s="1129"/>
      <c r="V15" s="1129"/>
      <c r="W15" s="1129"/>
    </row>
    <row r="16" spans="1:23" ht="15" customHeight="1" x14ac:dyDescent="0.25">
      <c r="B16" s="1123" t="s">
        <v>218</v>
      </c>
      <c r="C16" s="1124"/>
      <c r="D16" s="1124"/>
      <c r="E16" s="1130" t="s">
        <v>468</v>
      </c>
      <c r="F16" s="1131"/>
      <c r="G16" s="1134"/>
      <c r="H16" s="1130" t="s">
        <v>220</v>
      </c>
      <c r="I16" s="1131"/>
      <c r="J16" s="1131"/>
      <c r="K16" s="1131"/>
      <c r="L16" s="1131"/>
      <c r="M16" s="1132"/>
    </row>
    <row r="17" spans="2:13" ht="15" customHeight="1" x14ac:dyDescent="0.25">
      <c r="B17" s="1123" t="s">
        <v>469</v>
      </c>
      <c r="C17" s="1124"/>
      <c r="D17" s="1124"/>
      <c r="E17" s="1141" t="s">
        <v>506</v>
      </c>
      <c r="F17" s="1142"/>
      <c r="G17" s="1142"/>
      <c r="H17" s="1142"/>
      <c r="I17" s="1142"/>
      <c r="J17" s="1142"/>
      <c r="K17" s="1142"/>
      <c r="L17" s="1142"/>
      <c r="M17" s="1143"/>
    </row>
    <row r="18" spans="2:13" ht="16.2" customHeight="1" thickBot="1" x14ac:dyDescent="0.3">
      <c r="B18" s="1117" t="s">
        <v>225</v>
      </c>
      <c r="C18" s="1118"/>
      <c r="D18" s="1119"/>
      <c r="E18" s="1120" t="s">
        <v>470</v>
      </c>
      <c r="F18" s="1120"/>
      <c r="G18" s="1121" t="s">
        <v>471</v>
      </c>
      <c r="H18" s="1121"/>
      <c r="I18" s="1120" t="s">
        <v>472</v>
      </c>
      <c r="J18" s="1120"/>
      <c r="K18" s="1120"/>
      <c r="L18" s="1120"/>
      <c r="M18" s="1122"/>
    </row>
    <row r="19" spans="2:13" x14ac:dyDescent="0.25">
      <c r="B19" s="1125"/>
      <c r="C19" s="1125"/>
      <c r="D19" s="1125"/>
      <c r="E19" s="1125"/>
      <c r="F19" s="1125"/>
      <c r="G19" s="1125"/>
      <c r="H19" s="1125"/>
      <c r="I19" s="1125"/>
      <c r="J19" s="1125"/>
      <c r="K19" s="1125"/>
      <c r="L19" s="1125"/>
      <c r="M19" s="1125"/>
    </row>
    <row r="20" spans="2:13" ht="16.2" thickBot="1" x14ac:dyDescent="0.35">
      <c r="B20" s="1110" t="s">
        <v>229</v>
      </c>
      <c r="C20" s="1110"/>
      <c r="D20" s="1110"/>
      <c r="E20" s="1110"/>
      <c r="F20" s="1110"/>
      <c r="G20" s="1110"/>
      <c r="H20" s="1110"/>
      <c r="I20" s="1110"/>
      <c r="J20" s="1110"/>
      <c r="K20" s="1110"/>
      <c r="L20" s="1110"/>
      <c r="M20" s="1110"/>
    </row>
    <row r="21" spans="2:13" ht="25.5" customHeight="1" thickBot="1" x14ac:dyDescent="0.3">
      <c r="B21" s="1144" t="s">
        <v>230</v>
      </c>
      <c r="C21" s="1145"/>
      <c r="D21" s="1145"/>
      <c r="E21" s="1146" t="s">
        <v>487</v>
      </c>
      <c r="F21" s="1147"/>
      <c r="G21" s="1147"/>
      <c r="H21" s="1147"/>
      <c r="I21" s="1147"/>
      <c r="J21" s="1147"/>
      <c r="K21" s="1147"/>
      <c r="L21" s="1147"/>
      <c r="M21" s="1148"/>
    </row>
    <row r="22" spans="2:13" ht="186.75" customHeight="1" thickBot="1" x14ac:dyDescent="0.3">
      <c r="B22" s="1149" t="s">
        <v>231</v>
      </c>
      <c r="C22" s="1150"/>
      <c r="D22" s="1151"/>
      <c r="E22" s="1152" t="s">
        <v>1679</v>
      </c>
      <c r="F22" s="1147"/>
      <c r="G22" s="1147"/>
      <c r="H22" s="1147"/>
      <c r="I22" s="1147"/>
      <c r="J22" s="1147"/>
      <c r="K22" s="1147"/>
      <c r="L22" s="1147"/>
      <c r="M22" s="1148"/>
    </row>
    <row r="23" spans="2:13" ht="85.5" customHeight="1" x14ac:dyDescent="0.25">
      <c r="B23" s="1153" t="s">
        <v>232</v>
      </c>
      <c r="C23" s="1154"/>
      <c r="D23" s="1154"/>
      <c r="E23" s="1146" t="s">
        <v>1680</v>
      </c>
      <c r="F23" s="1147"/>
      <c r="G23" s="1147"/>
      <c r="H23" s="1147"/>
      <c r="I23" s="1147"/>
      <c r="J23" s="1147"/>
      <c r="K23" s="1147"/>
      <c r="L23" s="1147"/>
      <c r="M23" s="1148"/>
    </row>
    <row r="24" spans="2:13" ht="32.25" customHeight="1" x14ac:dyDescent="0.25">
      <c r="B24" s="1153" t="s">
        <v>233</v>
      </c>
      <c r="C24" s="1154"/>
      <c r="D24" s="1154"/>
      <c r="E24" s="1154" t="s">
        <v>489</v>
      </c>
      <c r="F24" s="1107"/>
      <c r="G24" s="1107"/>
      <c r="H24" s="1107"/>
      <c r="I24" s="1107"/>
      <c r="J24" s="1107"/>
      <c r="K24" s="1107"/>
      <c r="L24" s="1107"/>
      <c r="M24" s="1155"/>
    </row>
    <row r="25" spans="2:13" ht="63" customHeight="1" x14ac:dyDescent="0.25">
      <c r="B25" s="1153" t="s">
        <v>234</v>
      </c>
      <c r="C25" s="1154"/>
      <c r="D25" s="1154"/>
      <c r="E25" s="1156" t="s">
        <v>1681</v>
      </c>
      <c r="F25" s="1150"/>
      <c r="G25" s="1150"/>
      <c r="H25" s="1150"/>
      <c r="I25" s="1150"/>
      <c r="J25" s="1150"/>
      <c r="K25" s="1150"/>
      <c r="L25" s="1150"/>
      <c r="M25" s="1157"/>
    </row>
    <row r="26" spans="2:13" ht="33" customHeight="1" x14ac:dyDescent="0.25">
      <c r="B26" s="1153" t="s">
        <v>235</v>
      </c>
      <c r="C26" s="1154"/>
      <c r="D26" s="1154"/>
      <c r="E26" s="1156" t="s">
        <v>1288</v>
      </c>
      <c r="F26" s="1150"/>
      <c r="G26" s="1150"/>
      <c r="H26" s="1150"/>
      <c r="I26" s="1150"/>
      <c r="J26" s="1150"/>
      <c r="K26" s="1150"/>
      <c r="L26" s="1150"/>
      <c r="M26" s="1157"/>
    </row>
    <row r="27" spans="2:13" ht="18" customHeight="1" x14ac:dyDescent="0.25">
      <c r="B27" s="1149" t="s">
        <v>236</v>
      </c>
      <c r="C27" s="1150"/>
      <c r="D27" s="1151"/>
      <c r="E27" s="1156" t="s">
        <v>474</v>
      </c>
      <c r="F27" s="1150"/>
      <c r="G27" s="1151"/>
      <c r="H27" s="711" t="s">
        <v>238</v>
      </c>
      <c r="I27" s="1160" t="s">
        <v>475</v>
      </c>
      <c r="J27" s="1161"/>
      <c r="K27" s="1149" t="s">
        <v>476</v>
      </c>
      <c r="L27" s="1150"/>
      <c r="M27" s="711" t="s">
        <v>477</v>
      </c>
    </row>
    <row r="28" spans="2:13" ht="37.5" customHeight="1" x14ac:dyDescent="0.25">
      <c r="B28" s="1153" t="s">
        <v>242</v>
      </c>
      <c r="C28" s="1154"/>
      <c r="D28" s="1154"/>
      <c r="E28" s="1156" t="s">
        <v>1675</v>
      </c>
      <c r="F28" s="1150"/>
      <c r="G28" s="1150"/>
      <c r="H28" s="1150"/>
      <c r="I28" s="1150"/>
      <c r="J28" s="1150"/>
      <c r="K28" s="1150"/>
      <c r="L28" s="1150"/>
      <c r="M28" s="1157"/>
    </row>
    <row r="29" spans="2:13" ht="15" customHeight="1" x14ac:dyDescent="0.25">
      <c r="B29" s="1153" t="s">
        <v>218</v>
      </c>
      <c r="C29" s="1154"/>
      <c r="D29" s="1154"/>
      <c r="E29" s="1154" t="s">
        <v>478</v>
      </c>
      <c r="F29" s="1154"/>
      <c r="G29" s="1154"/>
      <c r="H29" s="1154"/>
      <c r="I29" s="1154"/>
      <c r="J29" s="1154" t="s">
        <v>479</v>
      </c>
      <c r="K29" s="1154"/>
      <c r="L29" s="1154"/>
      <c r="M29" s="1159"/>
    </row>
    <row r="30" spans="2:13" ht="15" customHeight="1" x14ac:dyDescent="0.25">
      <c r="B30" s="1153" t="s">
        <v>246</v>
      </c>
      <c r="C30" s="1154"/>
      <c r="D30" s="1154"/>
      <c r="E30" s="1158">
        <v>41183</v>
      </c>
      <c r="F30" s="1154"/>
      <c r="G30" s="1154"/>
      <c r="H30" s="1154"/>
      <c r="I30" s="1154"/>
      <c r="J30" s="1154"/>
      <c r="K30" s="1154"/>
      <c r="L30" s="1154"/>
      <c r="M30" s="1159"/>
    </row>
    <row r="31" spans="2:13" ht="15" customHeight="1" x14ac:dyDescent="0.25">
      <c r="B31" s="1149" t="s">
        <v>248</v>
      </c>
      <c r="C31" s="1150"/>
      <c r="D31" s="1151"/>
      <c r="E31" s="1158">
        <v>42522</v>
      </c>
      <c r="F31" s="1154"/>
      <c r="G31" s="1154"/>
      <c r="H31" s="1154"/>
      <c r="I31" s="1154"/>
      <c r="J31" s="1154"/>
      <c r="K31" s="1154"/>
      <c r="L31" s="1154"/>
      <c r="M31" s="1159"/>
    </row>
    <row r="32" spans="2:13" x14ac:dyDescent="0.25">
      <c r="B32" s="1162"/>
      <c r="C32" s="1163"/>
      <c r="D32" s="1163"/>
      <c r="E32" s="1163"/>
      <c r="F32" s="1163"/>
      <c r="G32" s="1163"/>
      <c r="H32" s="1163"/>
      <c r="I32" s="1163"/>
      <c r="J32" s="1163"/>
      <c r="K32" s="1163"/>
      <c r="L32" s="1163"/>
      <c r="M32" s="1164"/>
    </row>
    <row r="33" spans="2:13" ht="15.6" x14ac:dyDescent="0.3">
      <c r="B33" s="1165" t="s">
        <v>249</v>
      </c>
      <c r="C33" s="1166"/>
      <c r="D33" s="1166"/>
      <c r="E33" s="1166"/>
      <c r="F33" s="1166"/>
      <c r="G33" s="1166"/>
      <c r="H33" s="1166"/>
      <c r="I33" s="1166"/>
      <c r="J33" s="1166"/>
      <c r="K33" s="1166"/>
      <c r="L33" s="1166"/>
      <c r="M33" s="1167"/>
    </row>
    <row r="34" spans="2:13" ht="30" customHeight="1" thickBot="1" x14ac:dyDescent="0.3">
      <c r="B34" s="1168" t="s">
        <v>481</v>
      </c>
      <c r="C34" s="1169"/>
      <c r="D34" s="1169"/>
      <c r="E34" s="1169"/>
      <c r="F34" s="1169"/>
      <c r="G34" s="1169"/>
      <c r="H34" s="1169"/>
      <c r="I34" s="1169"/>
      <c r="J34" s="1169"/>
      <c r="K34" s="1169"/>
      <c r="L34" s="1169"/>
      <c r="M34" s="1170"/>
    </row>
    <row r="35" spans="2:13" ht="32.25" customHeight="1" x14ac:dyDescent="0.25">
      <c r="B35" s="1152"/>
      <c r="C35" s="1171"/>
      <c r="D35" s="1171"/>
      <c r="E35" s="1171"/>
      <c r="F35" s="1171"/>
      <c r="G35" s="1171"/>
      <c r="H35" s="1171"/>
      <c r="I35" s="1171"/>
      <c r="J35" s="1171"/>
      <c r="K35" s="1171"/>
      <c r="L35" s="1171"/>
      <c r="M35" s="1172"/>
    </row>
    <row r="36" spans="2:13" x14ac:dyDescent="0.25">
      <c r="E36" s="709"/>
      <c r="F36" s="709"/>
      <c r="G36" s="709"/>
      <c r="H36" s="709"/>
      <c r="I36" s="709"/>
      <c r="J36" s="709"/>
      <c r="K36" s="709"/>
      <c r="L36" s="709"/>
      <c r="M36" s="709"/>
    </row>
    <row r="37" spans="2:13" x14ac:dyDescent="0.25">
      <c r="C37" s="1107" t="s">
        <v>250</v>
      </c>
      <c r="D37" s="1107"/>
      <c r="E37" s="1107"/>
      <c r="F37" s="1107"/>
      <c r="G37" s="1107"/>
      <c r="H37" s="1107"/>
      <c r="I37" s="1107"/>
      <c r="J37" s="1107"/>
      <c r="K37" s="1107"/>
      <c r="L37" s="1107"/>
      <c r="M37" s="1107"/>
    </row>
    <row r="38" spans="2:13" x14ac:dyDescent="0.25">
      <c r="C38" s="712" t="s">
        <v>251</v>
      </c>
      <c r="D38" s="1173" t="s">
        <v>252</v>
      </c>
      <c r="E38" s="1174"/>
      <c r="F38" s="1174"/>
      <c r="G38" s="1174"/>
      <c r="H38" s="1175" t="s">
        <v>253</v>
      </c>
      <c r="I38" s="1176"/>
      <c r="J38" s="1176"/>
      <c r="K38" s="1176"/>
      <c r="L38" s="1176"/>
      <c r="M38" s="1177"/>
    </row>
    <row r="39" spans="2:13" x14ac:dyDescent="0.25">
      <c r="C39" s="713">
        <v>42522</v>
      </c>
      <c r="D39" s="1107" t="s">
        <v>411</v>
      </c>
      <c r="E39" s="1107"/>
      <c r="F39" s="1107"/>
      <c r="G39" s="1107"/>
      <c r="H39" s="1108" t="s">
        <v>482</v>
      </c>
      <c r="I39" s="1108"/>
      <c r="J39" s="1108"/>
      <c r="K39" s="1108"/>
      <c r="L39" s="1108"/>
      <c r="M39" s="1108"/>
    </row>
    <row r="40" spans="2:13" x14ac:dyDescent="0.25">
      <c r="C40" s="498">
        <v>42564</v>
      </c>
      <c r="D40" s="1107" t="s">
        <v>1190</v>
      </c>
      <c r="E40" s="1107"/>
      <c r="F40" s="1107"/>
      <c r="G40" s="1107"/>
      <c r="H40" s="1108" t="s">
        <v>1191</v>
      </c>
      <c r="I40" s="1108"/>
      <c r="J40" s="1108"/>
      <c r="K40" s="1108"/>
      <c r="L40" s="1108"/>
      <c r="M40" s="1108"/>
    </row>
    <row r="41" spans="2:13" x14ac:dyDescent="0.25">
      <c r="C41" s="730">
        <v>42737</v>
      </c>
      <c r="D41" s="1107" t="s">
        <v>1676</v>
      </c>
      <c r="E41" s="1107"/>
      <c r="F41" s="1107"/>
      <c r="G41" s="1107"/>
      <c r="H41" s="1108" t="s">
        <v>1677</v>
      </c>
      <c r="I41" s="1108"/>
      <c r="J41" s="1108"/>
      <c r="K41" s="1108"/>
      <c r="L41" s="1108"/>
      <c r="M41" s="1108"/>
    </row>
    <row r="42" spans="2:13" x14ac:dyDescent="0.25">
      <c r="C42" s="498">
        <v>42737</v>
      </c>
      <c r="D42" s="1107" t="s">
        <v>1678</v>
      </c>
      <c r="E42" s="1107"/>
      <c r="F42" s="1107"/>
      <c r="G42" s="1107"/>
      <c r="H42" s="1108"/>
      <c r="I42" s="1108"/>
      <c r="J42" s="1108"/>
      <c r="K42" s="1108"/>
      <c r="L42" s="1108"/>
      <c r="M42" s="1108"/>
    </row>
    <row r="43" spans="2:13" x14ac:dyDescent="0.25">
      <c r="C43" s="712"/>
      <c r="D43" s="1107"/>
      <c r="E43" s="1107"/>
      <c r="F43" s="1107"/>
      <c r="G43" s="1107"/>
      <c r="H43" s="1108"/>
      <c r="I43" s="1108"/>
      <c r="J43" s="1108"/>
      <c r="K43" s="1108"/>
      <c r="L43" s="1108"/>
      <c r="M43" s="1108"/>
    </row>
    <row r="44" spans="2:13" x14ac:dyDescent="0.25">
      <c r="C44" s="712"/>
      <c r="D44" s="1107"/>
      <c r="E44" s="1107"/>
      <c r="F44" s="1107"/>
      <c r="G44" s="1107"/>
      <c r="H44" s="1108"/>
      <c r="I44" s="1108"/>
      <c r="J44" s="1108"/>
      <c r="K44" s="1108"/>
      <c r="L44" s="1108"/>
      <c r="M44" s="1108"/>
    </row>
    <row r="45" spans="2:13" x14ac:dyDescent="0.25">
      <c r="C45" s="712"/>
      <c r="D45" s="1107"/>
      <c r="E45" s="1107"/>
      <c r="F45" s="1107"/>
      <c r="G45" s="1107"/>
      <c r="H45" s="1108"/>
      <c r="I45" s="1108"/>
      <c r="J45" s="1108"/>
      <c r="K45" s="1108"/>
      <c r="L45" s="1108"/>
      <c r="M45" s="1108"/>
    </row>
    <row r="46" spans="2:13" x14ac:dyDescent="0.25">
      <c r="C46" s="712"/>
      <c r="D46" s="1107"/>
      <c r="E46" s="1107"/>
      <c r="F46" s="1107"/>
      <c r="G46" s="1107"/>
      <c r="H46" s="1108"/>
      <c r="I46" s="1108"/>
      <c r="J46" s="1108"/>
      <c r="K46" s="1108"/>
      <c r="L46" s="1108"/>
      <c r="M46" s="1108"/>
    </row>
    <row r="47" spans="2:13" x14ac:dyDescent="0.25">
      <c r="C47" s="712"/>
      <c r="D47" s="1107"/>
      <c r="E47" s="1107"/>
      <c r="F47" s="1107"/>
      <c r="G47" s="1107"/>
      <c r="H47" s="1108"/>
      <c r="I47" s="1108"/>
      <c r="J47" s="1108"/>
      <c r="K47" s="1108"/>
      <c r="L47" s="1108"/>
      <c r="M47" s="1108"/>
    </row>
    <row r="48" spans="2:13" x14ac:dyDescent="0.25">
      <c r="C48" s="497"/>
      <c r="D48" s="1107"/>
      <c r="E48" s="1107"/>
      <c r="F48" s="1107"/>
      <c r="G48" s="1107"/>
      <c r="H48" s="1108"/>
      <c r="I48" s="1108"/>
      <c r="J48" s="1108"/>
      <c r="K48" s="1108"/>
      <c r="L48" s="1108"/>
      <c r="M48" s="1108"/>
    </row>
    <row r="49" spans="3:13" x14ac:dyDescent="0.25">
      <c r="C49" s="497"/>
      <c r="D49" s="1107"/>
      <c r="E49" s="1107"/>
      <c r="F49" s="1107"/>
      <c r="G49" s="1107"/>
      <c r="H49" s="1108"/>
      <c r="I49" s="1108"/>
      <c r="J49" s="1108"/>
      <c r="K49" s="1108"/>
      <c r="L49" s="1108"/>
      <c r="M49" s="1108"/>
    </row>
    <row r="52" spans="3:13" x14ac:dyDescent="0.25">
      <c r="H52" s="499"/>
      <c r="I52" s="499"/>
      <c r="J52" s="499"/>
    </row>
  </sheetData>
  <sheetProtection algorithmName="SHA-512" hashValue="c/XP0WHHo3eLP2FzhChcRxUtIbTg6j+CyVUx33Wzb1juOQluaoyzTYDyPggn3j2BEpfsKyrsPXB0F14apXExCQ==" saltValue="WtpsYNpPyk5nodCYm2eTFA==" spinCount="100000" sheet="1" objects="1" scenarios="1"/>
  <mergeCells count="93">
    <mergeCell ref="D49:G49"/>
    <mergeCell ref="H49:M49"/>
    <mergeCell ref="D46:G46"/>
    <mergeCell ref="H46:M46"/>
    <mergeCell ref="D47:G47"/>
    <mergeCell ref="H47:M47"/>
    <mergeCell ref="D48:G48"/>
    <mergeCell ref="H48:M48"/>
    <mergeCell ref="D43:G43"/>
    <mergeCell ref="H43:M43"/>
    <mergeCell ref="D44:G44"/>
    <mergeCell ref="H44:M44"/>
    <mergeCell ref="D45:G45"/>
    <mergeCell ref="H45:M45"/>
    <mergeCell ref="D40:G40"/>
    <mergeCell ref="H40:M40"/>
    <mergeCell ref="B31:D31"/>
    <mergeCell ref="E31:M31"/>
    <mergeCell ref="B32:M32"/>
    <mergeCell ref="B33:M33"/>
    <mergeCell ref="B34:M34"/>
    <mergeCell ref="B35:M35"/>
    <mergeCell ref="C37:M37"/>
    <mergeCell ref="D38:G38"/>
    <mergeCell ref="H38:M38"/>
    <mergeCell ref="D39:G39"/>
    <mergeCell ref="H39:M39"/>
    <mergeCell ref="B30:D30"/>
    <mergeCell ref="E30:M30"/>
    <mergeCell ref="B26:D26"/>
    <mergeCell ref="E26:M26"/>
    <mergeCell ref="B27:D27"/>
    <mergeCell ref="E27:G27"/>
    <mergeCell ref="I27:J27"/>
    <mergeCell ref="K27:L27"/>
    <mergeCell ref="B28:D28"/>
    <mergeCell ref="E28:M28"/>
    <mergeCell ref="B29:D29"/>
    <mergeCell ref="E29:I29"/>
    <mergeCell ref="J29:M29"/>
    <mergeCell ref="B23:D23"/>
    <mergeCell ref="E23:M23"/>
    <mergeCell ref="B24:D24"/>
    <mergeCell ref="E24:M24"/>
    <mergeCell ref="B25:D25"/>
    <mergeCell ref="E25:M25"/>
    <mergeCell ref="B20:M20"/>
    <mergeCell ref="B21:D21"/>
    <mergeCell ref="E21:M21"/>
    <mergeCell ref="B22:D22"/>
    <mergeCell ref="E22:M22"/>
    <mergeCell ref="E16:G16"/>
    <mergeCell ref="H16:M16"/>
    <mergeCell ref="B17:D17"/>
    <mergeCell ref="E17:M17"/>
    <mergeCell ref="B19:M19"/>
    <mergeCell ref="P14:W15"/>
    <mergeCell ref="B15:D15"/>
    <mergeCell ref="E15:M15"/>
    <mergeCell ref="P8:W13"/>
    <mergeCell ref="B9:D9"/>
    <mergeCell ref="E9:M9"/>
    <mergeCell ref="B10:D10"/>
    <mergeCell ref="E10:M10"/>
    <mergeCell ref="B11:D11"/>
    <mergeCell ref="E11:M11"/>
    <mergeCell ref="B12:D12"/>
    <mergeCell ref="E12:M12"/>
    <mergeCell ref="B13:D13"/>
    <mergeCell ref="E13:M13"/>
    <mergeCell ref="B14:D14"/>
    <mergeCell ref="E14:M14"/>
    <mergeCell ref="B2:M2"/>
    <mergeCell ref="B3:M3"/>
    <mergeCell ref="B4:E4"/>
    <mergeCell ref="F4:I4"/>
    <mergeCell ref="J4:M4"/>
    <mergeCell ref="D41:G41"/>
    <mergeCell ref="H41:M41"/>
    <mergeCell ref="D42:G42"/>
    <mergeCell ref="H42:M42"/>
    <mergeCell ref="B5:J5"/>
    <mergeCell ref="B6:M6"/>
    <mergeCell ref="B7:J7"/>
    <mergeCell ref="B8:D8"/>
    <mergeCell ref="E8:G8"/>
    <mergeCell ref="J8:K8"/>
    <mergeCell ref="L8:M8"/>
    <mergeCell ref="B18:D18"/>
    <mergeCell ref="E18:F18"/>
    <mergeCell ref="G18:H18"/>
    <mergeCell ref="I18:M18"/>
    <mergeCell ref="B16:D16"/>
  </mergeCells>
  <hyperlinks>
    <hyperlink ref="A1" location="'2.6.2.h.1.b'!A1" display="Regresar"/>
  </hyperlinks>
  <printOptions verticalCentered="1"/>
  <pageMargins left="0.70866141732283472" right="0.70866141732283472" top="0.74803149606299213" bottom="0.74803149606299213" header="0.31496062992125984" footer="0.31496062992125984"/>
  <pageSetup scale="75" orientation="portrait" r:id="rId1"/>
  <rowBreaks count="1" manualBreakCount="1">
    <brk id="23" min="1" max="12" man="1"/>
  </rowBreaks>
  <colBreaks count="1" manualBreakCount="1">
    <brk id="13" min="1" max="61"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sheetPr>
  <dimension ref="A1:Q87"/>
  <sheetViews>
    <sheetView showGridLines="0" zoomScaleNormal="100" workbookViewId="0"/>
  </sheetViews>
  <sheetFormatPr defaultColWidth="11.44140625" defaultRowHeight="13.2" x14ac:dyDescent="0.25"/>
  <cols>
    <col min="1" max="1" width="11.44140625" style="501"/>
    <col min="2" max="2" width="13.33203125" style="501" customWidth="1"/>
    <col min="3" max="16" width="10" style="501" customWidth="1"/>
    <col min="17" max="17" width="8.109375" style="501" customWidth="1"/>
    <col min="18" max="16384" width="11.44140625" style="501"/>
  </cols>
  <sheetData>
    <row r="1" spans="1:17" ht="14.4" x14ac:dyDescent="0.3">
      <c r="A1" s="165" t="s">
        <v>178</v>
      </c>
      <c r="B1" s="500"/>
      <c r="C1" s="165" t="s">
        <v>413</v>
      </c>
    </row>
    <row r="2" spans="1:17" ht="15.6" x14ac:dyDescent="0.3">
      <c r="A2" s="165"/>
      <c r="B2" s="502" t="s">
        <v>375</v>
      </c>
      <c r="C2" s="500"/>
    </row>
    <row r="3" spans="1:17" ht="15.6" x14ac:dyDescent="0.3">
      <c r="A3" s="500"/>
      <c r="B3" s="34" t="s">
        <v>336</v>
      </c>
      <c r="C3" s="503"/>
    </row>
    <row r="4" spans="1:17" ht="15.6" x14ac:dyDescent="0.3">
      <c r="A4" s="500"/>
      <c r="B4" s="34" t="s">
        <v>337</v>
      </c>
      <c r="C4" s="503"/>
    </row>
    <row r="5" spans="1:17" ht="15.6" x14ac:dyDescent="0.3">
      <c r="A5" s="500"/>
      <c r="B5" s="34" t="s">
        <v>338</v>
      </c>
      <c r="C5" s="503"/>
    </row>
    <row r="6" spans="1:17" x14ac:dyDescent="0.25">
      <c r="A6" s="504"/>
      <c r="B6" s="34" t="s">
        <v>1251</v>
      </c>
      <c r="C6" s="505"/>
    </row>
    <row r="7" spans="1:17" x14ac:dyDescent="0.25">
      <c r="B7" s="34" t="s">
        <v>1252</v>
      </c>
    </row>
    <row r="8" spans="1:17" x14ac:dyDescent="0.25">
      <c r="B8" s="34"/>
    </row>
    <row r="9" spans="1:17" ht="15.6" x14ac:dyDescent="0.3">
      <c r="B9" s="506" t="s">
        <v>1475</v>
      </c>
    </row>
    <row r="10" spans="1:17" ht="15.6" x14ac:dyDescent="0.3">
      <c r="B10" s="1178" t="s">
        <v>1192</v>
      </c>
      <c r="C10" s="1178"/>
      <c r="D10" s="1178"/>
      <c r="E10" s="1178"/>
      <c r="F10" s="1178"/>
      <c r="G10" s="1178"/>
      <c r="H10" s="1178"/>
      <c r="I10" s="1178"/>
      <c r="J10" s="1178"/>
      <c r="K10" s="1178"/>
      <c r="L10" s="1178"/>
      <c r="M10" s="1178"/>
      <c r="N10" s="1178"/>
      <c r="O10" s="1178"/>
      <c r="P10" s="1178"/>
    </row>
    <row r="11" spans="1:17" x14ac:dyDescent="0.25">
      <c r="B11" s="501" t="s">
        <v>33</v>
      </c>
    </row>
    <row r="13" spans="1:17" x14ac:dyDescent="0.25">
      <c r="B13" s="507" t="s">
        <v>1193</v>
      </c>
      <c r="C13" s="508">
        <v>2002</v>
      </c>
      <c r="D13" s="508">
        <v>2003</v>
      </c>
      <c r="E13" s="508">
        <v>2004</v>
      </c>
      <c r="F13" s="508">
        <v>2005</v>
      </c>
      <c r="G13" s="508">
        <v>2006</v>
      </c>
      <c r="H13" s="508">
        <v>2007</v>
      </c>
      <c r="I13" s="508">
        <v>2008</v>
      </c>
      <c r="J13" s="508">
        <v>2009</v>
      </c>
      <c r="K13" s="508">
        <v>2010</v>
      </c>
      <c r="L13" s="508">
        <v>2011</v>
      </c>
      <c r="M13" s="508">
        <v>2012</v>
      </c>
      <c r="N13" s="508">
        <v>2013</v>
      </c>
      <c r="O13" s="508">
        <v>2014</v>
      </c>
      <c r="P13" s="508">
        <v>2015</v>
      </c>
    </row>
    <row r="14" spans="1:17" ht="21" customHeight="1" x14ac:dyDescent="0.25">
      <c r="B14" s="519" t="s">
        <v>1</v>
      </c>
      <c r="C14" s="521">
        <f>SUM(C15:C35)</f>
        <v>17758.5</v>
      </c>
      <c r="D14" s="521">
        <f>SUM(D15:D34)</f>
        <v>17177.75</v>
      </c>
      <c r="E14" s="521">
        <f t="shared" ref="E14:P14" si="0">SUM(E15:E35)</f>
        <v>28354</v>
      </c>
      <c r="F14" s="521">
        <f t="shared" si="0"/>
        <v>29348</v>
      </c>
      <c r="G14" s="521">
        <f t="shared" si="0"/>
        <v>29259.47</v>
      </c>
      <c r="H14" s="521">
        <f t="shared" si="0"/>
        <v>27749</v>
      </c>
      <c r="I14" s="521">
        <f t="shared" si="0"/>
        <v>27767</v>
      </c>
      <c r="J14" s="521">
        <f t="shared" si="0"/>
        <v>27913.66</v>
      </c>
      <c r="K14" s="521">
        <f t="shared" si="0"/>
        <v>27915.829999999998</v>
      </c>
      <c r="L14" s="521">
        <f t="shared" si="0"/>
        <v>27891.66</v>
      </c>
      <c r="M14" s="521">
        <f t="shared" si="0"/>
        <v>28021.65</v>
      </c>
      <c r="N14" s="521">
        <f t="shared" si="0"/>
        <v>27366.819999999996</v>
      </c>
      <c r="O14" s="521">
        <f t="shared" si="0"/>
        <v>27337.809999999998</v>
      </c>
      <c r="P14" s="521">
        <f t="shared" si="0"/>
        <v>27376.7</v>
      </c>
      <c r="Q14" s="522"/>
    </row>
    <row r="15" spans="1:17" ht="14.25" customHeight="1" x14ac:dyDescent="0.25">
      <c r="B15" s="509" t="s">
        <v>36</v>
      </c>
      <c r="C15" s="517">
        <v>8919</v>
      </c>
      <c r="D15" s="517">
        <v>8273</v>
      </c>
      <c r="E15" s="517">
        <v>13391</v>
      </c>
      <c r="F15" s="517">
        <v>13619</v>
      </c>
      <c r="G15" s="517">
        <v>13686</v>
      </c>
      <c r="H15" s="517">
        <v>10350</v>
      </c>
      <c r="I15" s="517">
        <v>10350</v>
      </c>
      <c r="J15" s="517">
        <v>8987</v>
      </c>
      <c r="K15" s="517">
        <v>9090</v>
      </c>
      <c r="L15" s="517">
        <v>8941.84</v>
      </c>
      <c r="M15" s="517">
        <v>9230.85</v>
      </c>
      <c r="N15" s="517">
        <v>9572</v>
      </c>
      <c r="O15" s="517">
        <v>9703.73</v>
      </c>
      <c r="P15" s="517">
        <v>8888.9</v>
      </c>
    </row>
    <row r="16" spans="1:17" ht="14.25" customHeight="1" x14ac:dyDescent="0.25">
      <c r="B16" s="509" t="s">
        <v>1194</v>
      </c>
      <c r="C16" s="517">
        <v>6444</v>
      </c>
      <c r="D16" s="517">
        <v>6422</v>
      </c>
      <c r="E16" s="517">
        <v>11522</v>
      </c>
      <c r="F16" s="517">
        <v>11888</v>
      </c>
      <c r="G16" s="517">
        <v>11687</v>
      </c>
      <c r="H16" s="517">
        <v>12500</v>
      </c>
      <c r="I16" s="517">
        <v>12500</v>
      </c>
      <c r="J16" s="517">
        <v>14645</v>
      </c>
      <c r="K16" s="517">
        <v>14852</v>
      </c>
      <c r="L16" s="517">
        <v>15200</v>
      </c>
      <c r="M16" s="517">
        <v>14776.88</v>
      </c>
      <c r="N16" s="517">
        <v>14720</v>
      </c>
      <c r="O16" s="517">
        <v>14550.95</v>
      </c>
      <c r="P16" s="517">
        <f>+(11881.2+2500)</f>
        <v>14381.2</v>
      </c>
    </row>
    <row r="17" spans="2:16" ht="14.25" customHeight="1" x14ac:dyDescent="0.25">
      <c r="B17" s="509" t="s">
        <v>1195</v>
      </c>
      <c r="C17" s="517">
        <v>1814</v>
      </c>
      <c r="D17" s="517">
        <v>1774</v>
      </c>
      <c r="E17" s="517">
        <v>2062</v>
      </c>
      <c r="F17" s="517">
        <v>1578</v>
      </c>
      <c r="G17" s="517">
        <v>1592</v>
      </c>
      <c r="H17" s="517">
        <v>1955</v>
      </c>
      <c r="I17" s="517">
        <v>1955</v>
      </c>
      <c r="J17" s="517">
        <v>2703</v>
      </c>
      <c r="K17" s="517">
        <v>2400</v>
      </c>
      <c r="L17" s="517">
        <v>2247</v>
      </c>
      <c r="M17" s="517">
        <v>2793.24</v>
      </c>
      <c r="N17" s="517">
        <v>2308</v>
      </c>
      <c r="O17" s="517">
        <v>2265.8000000000002</v>
      </c>
      <c r="P17" s="517">
        <v>2556.6999999999998</v>
      </c>
    </row>
    <row r="18" spans="2:16" ht="14.25" customHeight="1" x14ac:dyDescent="0.25">
      <c r="B18" s="509" t="s">
        <v>486</v>
      </c>
      <c r="C18" s="517">
        <v>278</v>
      </c>
      <c r="D18" s="517">
        <v>200</v>
      </c>
      <c r="E18" s="517">
        <v>402</v>
      </c>
      <c r="F18" s="517">
        <v>584</v>
      </c>
      <c r="G18" s="517">
        <v>659.82</v>
      </c>
      <c r="H18" s="517">
        <v>711</v>
      </c>
      <c r="I18" s="517">
        <v>711</v>
      </c>
      <c r="J18" s="517">
        <v>711.5</v>
      </c>
      <c r="K18" s="517">
        <v>713.5</v>
      </c>
      <c r="L18" s="517">
        <v>701.8</v>
      </c>
      <c r="M18" s="517">
        <v>701.8</v>
      </c>
      <c r="N18" s="517">
        <v>695.8</v>
      </c>
      <c r="O18" s="517">
        <v>695.31</v>
      </c>
      <c r="P18" s="517">
        <v>699.9</v>
      </c>
    </row>
    <row r="19" spans="2:16" ht="14.25" customHeight="1" x14ac:dyDescent="0.25">
      <c r="B19" s="509" t="s">
        <v>1196</v>
      </c>
      <c r="C19" s="517">
        <v>5</v>
      </c>
      <c r="D19" s="517">
        <v>5</v>
      </c>
      <c r="E19" s="517" t="s">
        <v>29</v>
      </c>
      <c r="F19" s="517" t="s">
        <v>29</v>
      </c>
      <c r="G19" s="517" t="s">
        <v>29</v>
      </c>
      <c r="H19" s="517" t="s">
        <v>29</v>
      </c>
      <c r="I19" s="517" t="s">
        <v>29</v>
      </c>
      <c r="J19" s="517" t="s">
        <v>29</v>
      </c>
      <c r="K19" s="517" t="s">
        <v>29</v>
      </c>
      <c r="L19" s="517" t="s">
        <v>29</v>
      </c>
      <c r="M19" s="517" t="s">
        <v>29</v>
      </c>
      <c r="N19" s="517" t="s">
        <v>29</v>
      </c>
      <c r="O19" s="517" t="s">
        <v>29</v>
      </c>
      <c r="P19" s="517" t="s">
        <v>29</v>
      </c>
    </row>
    <row r="20" spans="2:16" ht="14.25" customHeight="1" x14ac:dyDescent="0.25">
      <c r="B20" s="509" t="s">
        <v>1197</v>
      </c>
      <c r="C20" s="517" t="s">
        <v>29</v>
      </c>
      <c r="D20" s="517" t="s">
        <v>29</v>
      </c>
      <c r="E20" s="517" t="s">
        <v>29</v>
      </c>
      <c r="F20" s="517" t="s">
        <v>29</v>
      </c>
      <c r="G20" s="517">
        <v>11.65</v>
      </c>
      <c r="H20" s="517">
        <v>11</v>
      </c>
      <c r="I20" s="517">
        <v>11</v>
      </c>
      <c r="J20" s="517">
        <v>21.16</v>
      </c>
      <c r="K20" s="517">
        <v>12.88</v>
      </c>
      <c r="L20" s="517">
        <v>10.88</v>
      </c>
      <c r="M20" s="517">
        <v>5.88</v>
      </c>
      <c r="N20" s="517" t="s">
        <v>29</v>
      </c>
      <c r="O20" s="517">
        <v>9.1999999999999993</v>
      </c>
      <c r="P20" s="517" t="s">
        <v>29</v>
      </c>
    </row>
    <row r="21" spans="2:16" ht="14.25" customHeight="1" x14ac:dyDescent="0.25">
      <c r="B21" s="509" t="s">
        <v>1198</v>
      </c>
      <c r="C21" s="517">
        <v>48</v>
      </c>
      <c r="D21" s="517">
        <v>42</v>
      </c>
      <c r="E21" s="517">
        <v>95</v>
      </c>
      <c r="F21" s="517">
        <v>15</v>
      </c>
      <c r="G21" s="517">
        <v>35</v>
      </c>
      <c r="H21" s="517">
        <v>12</v>
      </c>
      <c r="I21" s="517">
        <v>22</v>
      </c>
      <c r="J21" s="517">
        <v>14</v>
      </c>
      <c r="K21" s="517">
        <v>15.01</v>
      </c>
      <c r="L21" s="517">
        <v>13.02</v>
      </c>
      <c r="M21" s="517">
        <v>65.069999999999993</v>
      </c>
      <c r="N21" s="517" t="s">
        <v>29</v>
      </c>
      <c r="O21" s="517" t="s">
        <v>29</v>
      </c>
      <c r="P21" s="517">
        <v>40.6</v>
      </c>
    </row>
    <row r="22" spans="2:16" ht="14.25" customHeight="1" x14ac:dyDescent="0.25">
      <c r="B22" s="509" t="s">
        <v>1199</v>
      </c>
      <c r="C22" s="517">
        <v>13</v>
      </c>
      <c r="D22" s="517">
        <v>3</v>
      </c>
      <c r="E22" s="517">
        <v>30</v>
      </c>
      <c r="F22" s="517">
        <v>30</v>
      </c>
      <c r="G22" s="517">
        <v>10</v>
      </c>
      <c r="H22" s="517">
        <v>22</v>
      </c>
      <c r="I22" s="517">
        <v>30</v>
      </c>
      <c r="J22" s="517">
        <v>2</v>
      </c>
      <c r="K22" s="517">
        <v>2</v>
      </c>
      <c r="L22" s="517">
        <v>6.8</v>
      </c>
      <c r="M22" s="517">
        <v>12.8</v>
      </c>
      <c r="N22" s="517" t="s">
        <v>29</v>
      </c>
      <c r="O22" s="517">
        <v>8</v>
      </c>
      <c r="P22" s="517" t="s">
        <v>29</v>
      </c>
    </row>
    <row r="23" spans="2:16" ht="14.25" customHeight="1" x14ac:dyDescent="0.25">
      <c r="B23" s="509" t="s">
        <v>1200</v>
      </c>
      <c r="C23" s="517">
        <v>28.5</v>
      </c>
      <c r="D23" s="517">
        <v>8.5</v>
      </c>
      <c r="E23" s="517">
        <v>40.5</v>
      </c>
      <c r="F23" s="517">
        <v>51</v>
      </c>
      <c r="G23" s="517">
        <v>55</v>
      </c>
      <c r="H23" s="517">
        <v>78</v>
      </c>
      <c r="I23" s="517">
        <v>78</v>
      </c>
      <c r="J23" s="517">
        <v>158</v>
      </c>
      <c r="K23" s="517">
        <v>158.44</v>
      </c>
      <c r="L23" s="517">
        <v>98.32</v>
      </c>
      <c r="M23" s="517">
        <v>102.13</v>
      </c>
      <c r="N23" s="517">
        <v>44.01</v>
      </c>
      <c r="O23" s="517">
        <v>44.01</v>
      </c>
      <c r="P23" s="517" t="s">
        <v>29</v>
      </c>
    </row>
    <row r="24" spans="2:16" ht="14.25" customHeight="1" x14ac:dyDescent="0.25">
      <c r="B24" s="509" t="s">
        <v>38</v>
      </c>
      <c r="C24" s="517">
        <v>5</v>
      </c>
      <c r="D24" s="517">
        <v>60</v>
      </c>
      <c r="E24" s="517" t="s">
        <v>29</v>
      </c>
      <c r="F24" s="517">
        <v>90</v>
      </c>
      <c r="G24" s="517">
        <v>90</v>
      </c>
      <c r="H24" s="517" t="s">
        <v>29</v>
      </c>
      <c r="I24" s="517" t="s">
        <v>29</v>
      </c>
      <c r="J24" s="517" t="s">
        <v>29</v>
      </c>
      <c r="K24" s="517" t="s">
        <v>29</v>
      </c>
      <c r="L24" s="517" t="s">
        <v>29</v>
      </c>
      <c r="M24" s="517" t="s">
        <v>29</v>
      </c>
      <c r="N24" s="517">
        <v>25.51</v>
      </c>
      <c r="O24" s="517">
        <v>25.51</v>
      </c>
      <c r="P24" s="517" t="s">
        <v>29</v>
      </c>
    </row>
    <row r="25" spans="2:16" ht="14.25" customHeight="1" x14ac:dyDescent="0.25">
      <c r="B25" s="509" t="s">
        <v>1201</v>
      </c>
      <c r="C25" s="517">
        <v>194.5</v>
      </c>
      <c r="D25" s="517">
        <v>296.5</v>
      </c>
      <c r="E25" s="517">
        <v>5</v>
      </c>
      <c r="F25" s="517">
        <v>486</v>
      </c>
      <c r="G25" s="517">
        <v>428</v>
      </c>
      <c r="H25" s="517">
        <v>310</v>
      </c>
      <c r="I25" s="517">
        <v>310</v>
      </c>
      <c r="J25" s="517">
        <v>672</v>
      </c>
      <c r="K25" s="517">
        <v>672</v>
      </c>
      <c r="L25" s="517">
        <v>672</v>
      </c>
      <c r="M25" s="517">
        <v>315</v>
      </c>
      <c r="N25" s="517">
        <v>1.5</v>
      </c>
      <c r="O25" s="517">
        <v>1.5</v>
      </c>
      <c r="P25" s="517" t="s">
        <v>29</v>
      </c>
    </row>
    <row r="26" spans="2:16" ht="14.25" customHeight="1" x14ac:dyDescent="0.25">
      <c r="B26" s="509" t="s">
        <v>1202</v>
      </c>
      <c r="C26" s="517">
        <v>7</v>
      </c>
      <c r="D26" s="517">
        <v>75</v>
      </c>
      <c r="E26" s="517">
        <v>5</v>
      </c>
      <c r="F26" s="517">
        <v>5</v>
      </c>
      <c r="G26" s="517">
        <v>5</v>
      </c>
      <c r="H26" s="517" t="s">
        <v>29</v>
      </c>
      <c r="I26" s="517" t="s">
        <v>29</v>
      </c>
      <c r="J26" s="517" t="s">
        <v>29</v>
      </c>
      <c r="K26" s="517" t="s">
        <v>29</v>
      </c>
      <c r="L26" s="517" t="s">
        <v>29</v>
      </c>
      <c r="M26" s="517" t="s">
        <v>29</v>
      </c>
      <c r="N26" s="517" t="s">
        <v>29</v>
      </c>
      <c r="O26" s="517">
        <v>6.12</v>
      </c>
      <c r="P26" s="517" t="s">
        <v>29</v>
      </c>
    </row>
    <row r="27" spans="2:16" ht="14.25" customHeight="1" x14ac:dyDescent="0.25">
      <c r="B27" s="509" t="s">
        <v>1203</v>
      </c>
      <c r="C27" s="517" t="s">
        <v>29</v>
      </c>
      <c r="D27" s="517" t="s">
        <v>29</v>
      </c>
      <c r="E27" s="517">
        <v>800</v>
      </c>
      <c r="F27" s="517">
        <v>1000</v>
      </c>
      <c r="G27" s="517">
        <v>1000</v>
      </c>
      <c r="H27" s="517">
        <v>1800</v>
      </c>
      <c r="I27" s="517">
        <v>1800</v>
      </c>
      <c r="J27" s="517" t="s">
        <v>29</v>
      </c>
      <c r="K27" s="517" t="s">
        <v>29</v>
      </c>
      <c r="L27" s="517" t="s">
        <v>29</v>
      </c>
      <c r="M27" s="517" t="s">
        <v>29</v>
      </c>
      <c r="N27" s="517" t="s">
        <v>29</v>
      </c>
      <c r="O27" s="517" t="s">
        <v>29</v>
      </c>
      <c r="P27" s="517" t="s">
        <v>29</v>
      </c>
    </row>
    <row r="28" spans="2:16" ht="14.25" customHeight="1" x14ac:dyDescent="0.25">
      <c r="B28" s="509" t="s">
        <v>1204</v>
      </c>
      <c r="C28" s="517" t="s">
        <v>29</v>
      </c>
      <c r="D28" s="517" t="s">
        <v>29</v>
      </c>
      <c r="E28" s="517" t="s">
        <v>29</v>
      </c>
      <c r="F28" s="517">
        <v>2</v>
      </c>
      <c r="G28" s="517" t="s">
        <v>29</v>
      </c>
      <c r="H28" s="517" t="s">
        <v>29</v>
      </c>
      <c r="I28" s="517" t="s">
        <v>29</v>
      </c>
      <c r="J28" s="517" t="s">
        <v>29</v>
      </c>
      <c r="K28" s="517" t="s">
        <v>29</v>
      </c>
      <c r="L28" s="517" t="s">
        <v>29</v>
      </c>
      <c r="M28" s="517" t="s">
        <v>29</v>
      </c>
      <c r="N28" s="517" t="s">
        <v>29</v>
      </c>
      <c r="O28" s="517" t="s">
        <v>29</v>
      </c>
      <c r="P28" s="517" t="s">
        <v>29</v>
      </c>
    </row>
    <row r="29" spans="2:16" ht="14.25" customHeight="1" x14ac:dyDescent="0.25">
      <c r="B29" s="509" t="s">
        <v>1205</v>
      </c>
      <c r="C29" s="517" t="s">
        <v>29</v>
      </c>
      <c r="D29" s="517">
        <v>10</v>
      </c>
      <c r="E29" s="517" t="s">
        <v>29</v>
      </c>
      <c r="F29" s="517" t="s">
        <v>29</v>
      </c>
      <c r="G29" s="517" t="s">
        <v>29</v>
      </c>
      <c r="H29" s="517" t="s">
        <v>29</v>
      </c>
      <c r="I29" s="517" t="s">
        <v>29</v>
      </c>
      <c r="J29" s="517" t="s">
        <v>29</v>
      </c>
      <c r="K29" s="517" t="s">
        <v>29</v>
      </c>
      <c r="L29" s="517" t="s">
        <v>29</v>
      </c>
      <c r="M29" s="517" t="s">
        <v>29</v>
      </c>
      <c r="N29" s="517" t="s">
        <v>29</v>
      </c>
      <c r="O29" s="517" t="s">
        <v>29</v>
      </c>
      <c r="P29" s="517" t="s">
        <v>29</v>
      </c>
    </row>
    <row r="30" spans="2:16" ht="14.25" customHeight="1" x14ac:dyDescent="0.25">
      <c r="B30" s="509" t="s">
        <v>1206</v>
      </c>
      <c r="C30" s="517" t="s">
        <v>29</v>
      </c>
      <c r="D30" s="517">
        <v>1.5</v>
      </c>
      <c r="E30" s="517" t="s">
        <v>29</v>
      </c>
      <c r="F30" s="517" t="s">
        <v>29</v>
      </c>
      <c r="G30" s="517" t="s">
        <v>29</v>
      </c>
      <c r="H30" s="517" t="s">
        <v>29</v>
      </c>
      <c r="I30" s="517" t="s">
        <v>29</v>
      </c>
      <c r="J30" s="517" t="s">
        <v>29</v>
      </c>
      <c r="K30" s="517" t="s">
        <v>29</v>
      </c>
      <c r="L30" s="517" t="s">
        <v>29</v>
      </c>
      <c r="M30" s="517" t="s">
        <v>29</v>
      </c>
      <c r="N30" s="517" t="s">
        <v>29</v>
      </c>
      <c r="O30" s="517" t="s">
        <v>29</v>
      </c>
      <c r="P30" s="517" t="s">
        <v>29</v>
      </c>
    </row>
    <row r="31" spans="2:16" ht="14.25" customHeight="1" x14ac:dyDescent="0.25">
      <c r="B31" s="509" t="s">
        <v>1207</v>
      </c>
      <c r="C31" s="517" t="s">
        <v>29</v>
      </c>
      <c r="D31" s="517">
        <v>4</v>
      </c>
      <c r="E31" s="517" t="s">
        <v>29</v>
      </c>
      <c r="F31" s="517" t="s">
        <v>29</v>
      </c>
      <c r="G31" s="517" t="s">
        <v>29</v>
      </c>
      <c r="H31" s="517" t="s">
        <v>29</v>
      </c>
      <c r="I31" s="517" t="s">
        <v>29</v>
      </c>
      <c r="J31" s="517" t="s">
        <v>29</v>
      </c>
      <c r="K31" s="517" t="s">
        <v>29</v>
      </c>
      <c r="L31" s="517" t="s">
        <v>29</v>
      </c>
      <c r="M31" s="517" t="s">
        <v>29</v>
      </c>
      <c r="N31" s="517" t="s">
        <v>29</v>
      </c>
      <c r="O31" s="517" t="s">
        <v>29</v>
      </c>
      <c r="P31" s="517" t="s">
        <v>29</v>
      </c>
    </row>
    <row r="32" spans="2:16" ht="14.25" customHeight="1" x14ac:dyDescent="0.25">
      <c r="B32" s="509" t="s">
        <v>1208</v>
      </c>
      <c r="C32" s="517" t="s">
        <v>29</v>
      </c>
      <c r="D32" s="517">
        <v>0.75</v>
      </c>
      <c r="E32" s="517" t="s">
        <v>29</v>
      </c>
      <c r="F32" s="517" t="s">
        <v>29</v>
      </c>
      <c r="G32" s="517" t="s">
        <v>29</v>
      </c>
      <c r="H32" s="517" t="s">
        <v>29</v>
      </c>
      <c r="I32" s="517" t="s">
        <v>29</v>
      </c>
      <c r="J32" s="517" t="s">
        <v>29</v>
      </c>
      <c r="K32" s="517" t="s">
        <v>29</v>
      </c>
      <c r="L32" s="517" t="s">
        <v>29</v>
      </c>
      <c r="M32" s="517" t="s">
        <v>29</v>
      </c>
      <c r="N32" s="517" t="s">
        <v>29</v>
      </c>
      <c r="O32" s="517" t="s">
        <v>29</v>
      </c>
      <c r="P32" s="517" t="s">
        <v>29</v>
      </c>
    </row>
    <row r="33" spans="2:17" ht="14.25" customHeight="1" x14ac:dyDescent="0.25">
      <c r="B33" s="509" t="s">
        <v>44</v>
      </c>
      <c r="C33" s="517">
        <v>2.5</v>
      </c>
      <c r="D33" s="517">
        <v>2.5</v>
      </c>
      <c r="E33" s="517">
        <v>1.5</v>
      </c>
      <c r="F33" s="517" t="s">
        <v>29</v>
      </c>
      <c r="G33" s="517" t="s">
        <v>29</v>
      </c>
      <c r="H33" s="517" t="s">
        <v>29</v>
      </c>
      <c r="I33" s="517" t="s">
        <v>29</v>
      </c>
      <c r="J33" s="517" t="s">
        <v>29</v>
      </c>
      <c r="K33" s="517" t="s">
        <v>29</v>
      </c>
      <c r="L33" s="517" t="s">
        <v>29</v>
      </c>
      <c r="M33" s="517" t="s">
        <v>29</v>
      </c>
      <c r="N33" s="517" t="s">
        <v>29</v>
      </c>
      <c r="O33" s="517" t="s">
        <v>29</v>
      </c>
      <c r="P33" s="517" t="s">
        <v>29</v>
      </c>
    </row>
    <row r="34" spans="2:17" ht="14.25" customHeight="1" x14ac:dyDescent="0.25">
      <c r="B34" s="509" t="s">
        <v>42</v>
      </c>
      <c r="C34" s="517" t="s">
        <v>29</v>
      </c>
      <c r="D34" s="517" t="s">
        <v>29</v>
      </c>
      <c r="E34" s="517" t="s">
        <v>29</v>
      </c>
      <c r="F34" s="517" t="s">
        <v>29</v>
      </c>
      <c r="G34" s="517" t="s">
        <v>29</v>
      </c>
      <c r="H34" s="517" t="s">
        <v>29</v>
      </c>
      <c r="I34" s="517" t="s">
        <v>29</v>
      </c>
      <c r="J34" s="517" t="s">
        <v>29</v>
      </c>
      <c r="K34" s="517" t="s">
        <v>29</v>
      </c>
      <c r="L34" s="517" t="s">
        <v>29</v>
      </c>
      <c r="M34" s="517">
        <v>18</v>
      </c>
      <c r="N34" s="517" t="s">
        <v>29</v>
      </c>
      <c r="O34" s="517">
        <v>27.68</v>
      </c>
      <c r="P34" s="517">
        <v>809.4</v>
      </c>
    </row>
    <row r="35" spans="2:17" ht="14.25" customHeight="1" x14ac:dyDescent="0.25">
      <c r="B35" s="520" t="s">
        <v>89</v>
      </c>
      <c r="C35" s="518" t="s">
        <v>29</v>
      </c>
      <c r="D35" s="518" t="s">
        <v>29</v>
      </c>
      <c r="E35" s="518" t="s">
        <v>29</v>
      </c>
      <c r="F35" s="518" t="s">
        <v>29</v>
      </c>
      <c r="G35" s="518" t="s">
        <v>29</v>
      </c>
      <c r="H35" s="518" t="s">
        <v>29</v>
      </c>
      <c r="I35" s="518" t="s">
        <v>29</v>
      </c>
      <c r="J35" s="518" t="s">
        <v>29</v>
      </c>
      <c r="K35" s="518" t="s">
        <v>29</v>
      </c>
      <c r="L35" s="518" t="s">
        <v>29</v>
      </c>
      <c r="M35" s="518" t="s">
        <v>29</v>
      </c>
      <c r="N35" s="518" t="s">
        <v>29</v>
      </c>
      <c r="O35" s="518" t="s">
        <v>29</v>
      </c>
      <c r="P35" s="518" t="s">
        <v>29</v>
      </c>
    </row>
    <row r="36" spans="2:17" ht="14.25" customHeight="1" x14ac:dyDescent="0.25"/>
    <row r="37" spans="2:17" x14ac:dyDescent="0.25">
      <c r="B37" s="511" t="s">
        <v>1289</v>
      </c>
    </row>
    <row r="38" spans="2:17" x14ac:dyDescent="0.25">
      <c r="C38" s="512"/>
      <c r="D38" s="512"/>
      <c r="E38" s="512"/>
      <c r="F38" s="512"/>
      <c r="G38" s="513"/>
      <c r="H38" s="512"/>
      <c r="I38" s="512"/>
      <c r="J38" s="512"/>
      <c r="K38" s="512"/>
      <c r="L38" s="512"/>
      <c r="M38" s="512"/>
      <c r="N38" s="512"/>
      <c r="O38" s="512"/>
      <c r="P38" s="512"/>
    </row>
    <row r="41" spans="2:17" x14ac:dyDescent="0.25">
      <c r="C41" s="514"/>
      <c r="D41" s="515"/>
      <c r="E41" s="515"/>
      <c r="F41" s="515"/>
      <c r="G41" s="515"/>
      <c r="H41" s="515"/>
      <c r="I41" s="515"/>
      <c r="J41" s="515"/>
      <c r="K41" s="515"/>
      <c r="L41" s="515"/>
      <c r="M41" s="515"/>
      <c r="N41" s="515"/>
      <c r="O41" s="515"/>
      <c r="P41" s="515"/>
      <c r="Q41" s="515"/>
    </row>
    <row r="42" spans="2:17" x14ac:dyDescent="0.25">
      <c r="C42" s="516"/>
      <c r="D42" s="512"/>
      <c r="E42" s="512"/>
      <c r="F42" s="512"/>
      <c r="G42" s="512"/>
      <c r="H42" s="512"/>
      <c r="I42" s="512"/>
      <c r="J42" s="512"/>
      <c r="K42" s="512"/>
      <c r="L42" s="512"/>
      <c r="M42" s="512"/>
      <c r="N42" s="512"/>
      <c r="O42" s="512"/>
      <c r="P42" s="512"/>
      <c r="Q42" s="512"/>
    </row>
    <row r="43" spans="2:17" x14ac:dyDescent="0.25">
      <c r="C43" s="516"/>
      <c r="D43" s="512"/>
      <c r="E43" s="512"/>
      <c r="F43" s="512"/>
      <c r="G43" s="512"/>
      <c r="H43" s="512"/>
      <c r="I43" s="512"/>
      <c r="J43" s="512"/>
      <c r="K43" s="512"/>
      <c r="L43" s="512"/>
      <c r="M43" s="512"/>
      <c r="N43" s="512"/>
      <c r="O43" s="512"/>
      <c r="P43" s="512"/>
      <c r="Q43" s="512"/>
    </row>
    <row r="44" spans="2:17" x14ac:dyDescent="0.25">
      <c r="C44" s="516"/>
      <c r="D44" s="512"/>
      <c r="E44" s="512"/>
      <c r="F44" s="512"/>
      <c r="G44" s="512"/>
      <c r="H44" s="512"/>
      <c r="I44" s="512"/>
      <c r="J44" s="512"/>
      <c r="K44" s="512"/>
      <c r="L44" s="512"/>
      <c r="M44" s="512"/>
      <c r="N44" s="512"/>
      <c r="O44" s="512"/>
      <c r="P44" s="512"/>
      <c r="Q44" s="512"/>
    </row>
    <row r="45" spans="2:17" x14ac:dyDescent="0.25">
      <c r="C45" s="516"/>
      <c r="D45" s="512"/>
      <c r="E45" s="512"/>
      <c r="F45" s="512"/>
      <c r="G45" s="512"/>
      <c r="H45" s="512"/>
      <c r="I45" s="512"/>
      <c r="J45" s="512"/>
      <c r="K45" s="512"/>
      <c r="L45" s="512"/>
      <c r="M45" s="512"/>
      <c r="N45" s="512"/>
      <c r="O45" s="512"/>
      <c r="P45" s="512"/>
      <c r="Q45" s="512"/>
    </row>
    <row r="46" spans="2:17" x14ac:dyDescent="0.25">
      <c r="C46" s="510"/>
    </row>
    <row r="84" spans="4:17" x14ac:dyDescent="0.25">
      <c r="D84" s="515"/>
      <c r="E84" s="515"/>
      <c r="F84" s="515"/>
      <c r="G84" s="515"/>
      <c r="H84" s="515"/>
      <c r="I84" s="515"/>
      <c r="J84" s="515"/>
      <c r="K84" s="515"/>
      <c r="L84" s="515"/>
      <c r="M84" s="515"/>
      <c r="N84" s="515"/>
      <c r="O84" s="515"/>
      <c r="P84" s="515"/>
      <c r="Q84" s="515"/>
    </row>
    <row r="85" spans="4:17" x14ac:dyDescent="0.25">
      <c r="D85" s="512"/>
      <c r="E85" s="512"/>
      <c r="F85" s="512"/>
      <c r="G85" s="512"/>
      <c r="H85" s="512"/>
      <c r="I85" s="512"/>
      <c r="J85" s="512"/>
      <c r="K85" s="512"/>
      <c r="L85" s="512"/>
      <c r="M85" s="512"/>
      <c r="N85" s="512"/>
      <c r="O85" s="512"/>
      <c r="P85" s="512"/>
      <c r="Q85" s="512"/>
    </row>
    <row r="86" spans="4:17" x14ac:dyDescent="0.25">
      <c r="D86" s="512"/>
      <c r="E86" s="512"/>
      <c r="F86" s="512"/>
      <c r="G86" s="512"/>
      <c r="H86" s="512"/>
      <c r="I86" s="512"/>
      <c r="J86" s="512"/>
      <c r="K86" s="512"/>
      <c r="L86" s="512"/>
      <c r="M86" s="512"/>
      <c r="N86" s="512"/>
      <c r="O86" s="512"/>
      <c r="P86" s="512"/>
      <c r="Q86" s="512"/>
    </row>
    <row r="87" spans="4:17" x14ac:dyDescent="0.25">
      <c r="D87" s="512"/>
      <c r="E87" s="512"/>
      <c r="F87" s="512"/>
      <c r="G87" s="512"/>
      <c r="H87" s="512"/>
      <c r="I87" s="512"/>
      <c r="J87" s="512"/>
      <c r="K87" s="512"/>
      <c r="L87" s="512"/>
      <c r="M87" s="512"/>
      <c r="N87" s="512"/>
      <c r="O87" s="512"/>
      <c r="P87" s="512"/>
      <c r="Q87" s="512"/>
    </row>
  </sheetData>
  <sheetProtection algorithmName="SHA-512" hashValue="xeuRNSz3xBk8KyFDXB5hAFOzMzSaTK34ZOmMEjeMK6VmUFyHiks4JWmKfojHtpaKcacYia7m3IM8/EUDdNYd8w==" saltValue="0jqKLidfiIzXCY3X8Jp+uw==" spinCount="100000" sheet="1" objects="1" scenarios="1"/>
  <mergeCells count="1">
    <mergeCell ref="B10:P10"/>
  </mergeCells>
  <hyperlinks>
    <hyperlink ref="A1" location="'C2'!A1" display="Regresar"/>
    <hyperlink ref="C1" location="M2.6.2.h.1.c!A1" display="Ver metadato "/>
  </hyperlink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W50"/>
  <sheetViews>
    <sheetView showGridLines="0" zoomScale="80" zoomScaleNormal="80" zoomScaleSheetLayoutView="100" workbookViewId="0"/>
  </sheetViews>
  <sheetFormatPr defaultColWidth="14.109375" defaultRowHeight="15" x14ac:dyDescent="0.25"/>
  <cols>
    <col min="1" max="1" width="14.109375" style="493"/>
    <col min="2" max="2" width="14.109375" style="492"/>
    <col min="3" max="3" width="19.33203125" style="492" customWidth="1"/>
    <col min="4" max="4" width="14.109375" style="492"/>
    <col min="5" max="16384" width="14.109375" style="493"/>
  </cols>
  <sheetData>
    <row r="1" spans="1:23" ht="15.6" x14ac:dyDescent="0.3">
      <c r="A1" s="191" t="s">
        <v>178</v>
      </c>
      <c r="E1" s="709"/>
      <c r="F1" s="709"/>
      <c r="G1" s="709"/>
      <c r="H1" s="709"/>
      <c r="I1" s="709"/>
      <c r="J1" s="709"/>
      <c r="K1" s="709"/>
      <c r="L1" s="709"/>
      <c r="M1" s="709"/>
    </row>
    <row r="2" spans="1:23" ht="15.6" x14ac:dyDescent="0.3">
      <c r="B2" s="1110" t="s">
        <v>202</v>
      </c>
      <c r="C2" s="1110"/>
      <c r="D2" s="1110"/>
      <c r="E2" s="1110"/>
      <c r="F2" s="1110"/>
      <c r="G2" s="1110"/>
      <c r="H2" s="1110"/>
      <c r="I2" s="1110"/>
      <c r="J2" s="1110"/>
      <c r="K2" s="1110"/>
      <c r="L2" s="1110"/>
      <c r="M2" s="1110"/>
    </row>
    <row r="3" spans="1:23" ht="25.5" customHeight="1" thickBot="1" x14ac:dyDescent="0.3">
      <c r="B3" s="1125"/>
      <c r="C3" s="1125"/>
      <c r="D3" s="1125"/>
      <c r="E3" s="1125"/>
      <c r="F3" s="1125"/>
      <c r="G3" s="1125"/>
      <c r="H3" s="1125"/>
      <c r="I3" s="1125"/>
      <c r="J3" s="1125"/>
      <c r="K3" s="1125"/>
      <c r="L3" s="1125"/>
      <c r="M3" s="1125"/>
    </row>
    <row r="4" spans="1:23" ht="16.2" thickBot="1" x14ac:dyDescent="0.35">
      <c r="B4" s="1126" t="s">
        <v>286</v>
      </c>
      <c r="C4" s="1127"/>
      <c r="D4" s="1127"/>
      <c r="E4" s="1127"/>
      <c r="F4" s="1127" t="s">
        <v>461</v>
      </c>
      <c r="G4" s="1127"/>
      <c r="H4" s="1127"/>
      <c r="I4" s="1127"/>
      <c r="J4" s="1127" t="s">
        <v>205</v>
      </c>
      <c r="K4" s="1127"/>
      <c r="L4" s="1127"/>
      <c r="M4" s="1128"/>
    </row>
    <row r="5" spans="1:23" ht="15.6" x14ac:dyDescent="0.3">
      <c r="B5" s="1109" t="s">
        <v>206</v>
      </c>
      <c r="C5" s="1109"/>
      <c r="D5" s="1109"/>
      <c r="E5" s="1109"/>
      <c r="F5" s="1109"/>
      <c r="G5" s="1109"/>
      <c r="H5" s="1109"/>
      <c r="I5" s="1109"/>
      <c r="J5" s="1109"/>
      <c r="K5" s="709"/>
      <c r="L5" s="709"/>
      <c r="M5" s="709"/>
      <c r="P5" s="494"/>
      <c r="Q5" s="494"/>
      <c r="R5" s="494"/>
      <c r="S5" s="494"/>
    </row>
    <row r="6" spans="1:23" ht="15.6" x14ac:dyDescent="0.3">
      <c r="B6" s="1110" t="s">
        <v>207</v>
      </c>
      <c r="C6" s="1110"/>
      <c r="D6" s="1110"/>
      <c r="E6" s="1110"/>
      <c r="F6" s="1110"/>
      <c r="G6" s="1110"/>
      <c r="H6" s="1110"/>
      <c r="I6" s="1110"/>
      <c r="J6" s="1110"/>
      <c r="K6" s="1110"/>
      <c r="L6" s="1110"/>
      <c r="M6" s="1110"/>
    </row>
    <row r="7" spans="1:23" ht="15.6" thickBot="1" x14ac:dyDescent="0.3">
      <c r="B7" s="1111"/>
      <c r="C7" s="1111"/>
      <c r="D7" s="1111"/>
      <c r="E7" s="1111"/>
      <c r="F7" s="1111"/>
      <c r="G7" s="1111"/>
      <c r="H7" s="1111"/>
      <c r="I7" s="1111"/>
      <c r="J7" s="1111"/>
      <c r="K7" s="710"/>
      <c r="L7" s="710"/>
      <c r="M7" s="710"/>
    </row>
    <row r="8" spans="1:23" ht="15" customHeight="1" x14ac:dyDescent="0.25">
      <c r="B8" s="1112" t="s">
        <v>208</v>
      </c>
      <c r="C8" s="1113"/>
      <c r="D8" s="1113"/>
      <c r="E8" s="1114" t="s">
        <v>1669</v>
      </c>
      <c r="F8" s="1114"/>
      <c r="G8" s="1114"/>
      <c r="H8" s="495" t="s">
        <v>462</v>
      </c>
      <c r="I8" s="496"/>
      <c r="J8" s="1115" t="s">
        <v>463</v>
      </c>
      <c r="K8" s="1115"/>
      <c r="L8" s="1115" t="s">
        <v>464</v>
      </c>
      <c r="M8" s="1116"/>
      <c r="P8" s="1129"/>
      <c r="Q8" s="1129"/>
      <c r="R8" s="1129"/>
      <c r="S8" s="1129"/>
      <c r="T8" s="1129"/>
      <c r="U8" s="1129"/>
      <c r="V8" s="1129"/>
      <c r="W8" s="1129"/>
    </row>
    <row r="9" spans="1:23" ht="21" customHeight="1" x14ac:dyDescent="0.3">
      <c r="B9" s="1133" t="s">
        <v>210</v>
      </c>
      <c r="C9" s="1131"/>
      <c r="D9" s="1134"/>
      <c r="E9" s="1135" t="s">
        <v>1682</v>
      </c>
      <c r="F9" s="1136"/>
      <c r="G9" s="1136"/>
      <c r="H9" s="1136"/>
      <c r="I9" s="1136"/>
      <c r="J9" s="1136"/>
      <c r="K9" s="1136"/>
      <c r="L9" s="1136"/>
      <c r="M9" s="1137"/>
      <c r="P9" s="1129"/>
      <c r="Q9" s="1129"/>
      <c r="R9" s="1129"/>
      <c r="S9" s="1129"/>
      <c r="T9" s="1129"/>
      <c r="U9" s="1129"/>
      <c r="V9" s="1129"/>
      <c r="W9" s="1129"/>
    </row>
    <row r="10" spans="1:23" ht="16.5" customHeight="1" x14ac:dyDescent="0.25">
      <c r="B10" s="1133" t="s">
        <v>211</v>
      </c>
      <c r="C10" s="1131"/>
      <c r="D10" s="1134"/>
      <c r="E10" s="1138" t="s">
        <v>622</v>
      </c>
      <c r="F10" s="1139"/>
      <c r="G10" s="1139"/>
      <c r="H10" s="1139"/>
      <c r="I10" s="1139"/>
      <c r="J10" s="1139"/>
      <c r="K10" s="1139"/>
      <c r="L10" s="1139"/>
      <c r="M10" s="1140"/>
      <c r="P10" s="1129"/>
      <c r="Q10" s="1129"/>
      <c r="R10" s="1129"/>
      <c r="S10" s="1129"/>
      <c r="T10" s="1129"/>
      <c r="U10" s="1129"/>
      <c r="V10" s="1129"/>
      <c r="W10" s="1129"/>
    </row>
    <row r="11" spans="1:23" x14ac:dyDescent="0.25">
      <c r="B11" s="804" t="s">
        <v>1311</v>
      </c>
      <c r="C11" s="794"/>
      <c r="D11" s="794"/>
      <c r="E11" s="872" t="s">
        <v>336</v>
      </c>
      <c r="F11" s="872"/>
      <c r="G11" s="872"/>
      <c r="H11" s="872"/>
      <c r="I11" s="872"/>
      <c r="J11" s="872"/>
      <c r="K11" s="872"/>
      <c r="L11" s="872"/>
      <c r="M11" s="872"/>
      <c r="P11" s="1129"/>
      <c r="Q11" s="1129"/>
      <c r="R11" s="1129"/>
      <c r="S11" s="1129"/>
      <c r="T11" s="1129"/>
      <c r="U11" s="1129"/>
      <c r="V11" s="1129"/>
      <c r="W11" s="1129"/>
    </row>
    <row r="12" spans="1:23" x14ac:dyDescent="0.25">
      <c r="B12" s="804" t="s">
        <v>1312</v>
      </c>
      <c r="C12" s="794"/>
      <c r="D12" s="794"/>
      <c r="E12" s="872" t="s">
        <v>337</v>
      </c>
      <c r="F12" s="840"/>
      <c r="G12" s="840"/>
      <c r="H12" s="840"/>
      <c r="I12" s="840"/>
      <c r="J12" s="840"/>
      <c r="K12" s="840"/>
      <c r="L12" s="840"/>
      <c r="M12" s="840"/>
      <c r="P12" s="1129"/>
      <c r="Q12" s="1129"/>
      <c r="R12" s="1129"/>
      <c r="S12" s="1129"/>
      <c r="T12" s="1129"/>
      <c r="U12" s="1129"/>
      <c r="V12" s="1129"/>
      <c r="W12" s="1129"/>
    </row>
    <row r="13" spans="1:23" ht="15" customHeight="1" x14ac:dyDescent="0.25">
      <c r="B13" s="804" t="s">
        <v>1313</v>
      </c>
      <c r="C13" s="794"/>
      <c r="D13" s="794"/>
      <c r="E13" s="872" t="s">
        <v>338</v>
      </c>
      <c r="F13" s="840"/>
      <c r="G13" s="840"/>
      <c r="H13" s="840"/>
      <c r="I13" s="840"/>
      <c r="J13" s="840"/>
      <c r="K13" s="840"/>
      <c r="L13" s="840"/>
      <c r="M13" s="840"/>
      <c r="P13" s="1129"/>
      <c r="Q13" s="1129"/>
      <c r="R13" s="1129"/>
      <c r="S13" s="1129"/>
      <c r="T13" s="1129"/>
      <c r="U13" s="1129"/>
      <c r="V13" s="1129"/>
      <c r="W13" s="1129"/>
    </row>
    <row r="14" spans="1:23" ht="31.5" customHeight="1" x14ac:dyDescent="0.25">
      <c r="B14" s="1123" t="s">
        <v>215</v>
      </c>
      <c r="C14" s="1124"/>
      <c r="D14" s="1124"/>
      <c r="E14" s="1130"/>
      <c r="F14" s="1131"/>
      <c r="G14" s="1131"/>
      <c r="H14" s="1131"/>
      <c r="I14" s="1131"/>
      <c r="J14" s="1131"/>
      <c r="K14" s="1131"/>
      <c r="L14" s="1131"/>
      <c r="M14" s="1132"/>
      <c r="P14" s="1129"/>
      <c r="Q14" s="1129"/>
      <c r="R14" s="1129"/>
      <c r="S14" s="1129"/>
      <c r="T14" s="1129"/>
      <c r="U14" s="1129"/>
      <c r="V14" s="1129"/>
      <c r="W14" s="1129"/>
    </row>
    <row r="15" spans="1:23" ht="33.75" customHeight="1" x14ac:dyDescent="0.25">
      <c r="B15" s="1123" t="s">
        <v>216</v>
      </c>
      <c r="C15" s="1124"/>
      <c r="D15" s="1124"/>
      <c r="E15" s="1130" t="s">
        <v>467</v>
      </c>
      <c r="F15" s="1131"/>
      <c r="G15" s="1131"/>
      <c r="H15" s="1131"/>
      <c r="I15" s="1131"/>
      <c r="J15" s="1131"/>
      <c r="K15" s="1131"/>
      <c r="L15" s="1131"/>
      <c r="M15" s="1132"/>
      <c r="P15" s="1129"/>
      <c r="Q15" s="1129"/>
      <c r="R15" s="1129"/>
      <c r="S15" s="1129"/>
      <c r="T15" s="1129"/>
      <c r="U15" s="1129"/>
      <c r="V15" s="1129"/>
      <c r="W15" s="1129"/>
    </row>
    <row r="16" spans="1:23" ht="15" customHeight="1" x14ac:dyDescent="0.25">
      <c r="B16" s="1123" t="s">
        <v>218</v>
      </c>
      <c r="C16" s="1124"/>
      <c r="D16" s="1124"/>
      <c r="E16" s="1130" t="s">
        <v>492</v>
      </c>
      <c r="F16" s="1131"/>
      <c r="G16" s="1134"/>
      <c r="H16" s="1130" t="s">
        <v>260</v>
      </c>
      <c r="I16" s="1131"/>
      <c r="J16" s="1131"/>
      <c r="K16" s="1131"/>
      <c r="L16" s="1131"/>
      <c r="M16" s="1132"/>
    </row>
    <row r="17" spans="2:13" ht="15" customHeight="1" x14ac:dyDescent="0.25">
      <c r="B17" s="1123" t="s">
        <v>469</v>
      </c>
      <c r="C17" s="1124"/>
      <c r="D17" s="1124"/>
      <c r="E17" s="1141" t="s">
        <v>506</v>
      </c>
      <c r="F17" s="1142"/>
      <c r="G17" s="1142"/>
      <c r="H17" s="1142"/>
      <c r="I17" s="1142"/>
      <c r="J17" s="1142"/>
      <c r="K17" s="1142"/>
      <c r="L17" s="1142"/>
      <c r="M17" s="1143"/>
    </row>
    <row r="18" spans="2:13" ht="16.2" customHeight="1" thickBot="1" x14ac:dyDescent="0.3">
      <c r="B18" s="1117" t="s">
        <v>225</v>
      </c>
      <c r="C18" s="1118"/>
      <c r="D18" s="1119"/>
      <c r="E18" s="1120" t="s">
        <v>470</v>
      </c>
      <c r="F18" s="1120"/>
      <c r="G18" s="1121" t="s">
        <v>471</v>
      </c>
      <c r="H18" s="1121"/>
      <c r="I18" s="1120" t="s">
        <v>472</v>
      </c>
      <c r="J18" s="1120"/>
      <c r="K18" s="1120"/>
      <c r="L18" s="1120"/>
      <c r="M18" s="1122"/>
    </row>
    <row r="19" spans="2:13" x14ac:dyDescent="0.25">
      <c r="B19" s="1125"/>
      <c r="C19" s="1125"/>
      <c r="D19" s="1125"/>
      <c r="E19" s="1125"/>
      <c r="F19" s="1125"/>
      <c r="G19" s="1125"/>
      <c r="H19" s="1125"/>
      <c r="I19" s="1125"/>
      <c r="J19" s="1125"/>
      <c r="K19" s="1125"/>
      <c r="L19" s="1125"/>
      <c r="M19" s="1125"/>
    </row>
    <row r="20" spans="2:13" ht="16.2" thickBot="1" x14ac:dyDescent="0.35">
      <c r="B20" s="1110" t="s">
        <v>229</v>
      </c>
      <c r="C20" s="1110"/>
      <c r="D20" s="1110"/>
      <c r="E20" s="1110"/>
      <c r="F20" s="1110"/>
      <c r="G20" s="1110"/>
      <c r="H20" s="1110"/>
      <c r="I20" s="1110"/>
      <c r="J20" s="1110"/>
      <c r="K20" s="1110"/>
      <c r="L20" s="1110"/>
      <c r="M20" s="1110"/>
    </row>
    <row r="21" spans="2:13" ht="25.5" customHeight="1" thickBot="1" x14ac:dyDescent="0.3">
      <c r="B21" s="1144" t="s">
        <v>230</v>
      </c>
      <c r="C21" s="1145"/>
      <c r="D21" s="1145"/>
      <c r="E21" s="1146" t="s">
        <v>1683</v>
      </c>
      <c r="F21" s="1147"/>
      <c r="G21" s="1147"/>
      <c r="H21" s="1147"/>
      <c r="I21" s="1147"/>
      <c r="J21" s="1147"/>
      <c r="K21" s="1147"/>
      <c r="L21" s="1147"/>
      <c r="M21" s="1148"/>
    </row>
    <row r="22" spans="2:13" ht="33.75" customHeight="1" thickBot="1" x14ac:dyDescent="0.3">
      <c r="B22" s="1149" t="s">
        <v>231</v>
      </c>
      <c r="C22" s="1150"/>
      <c r="D22" s="1151"/>
      <c r="E22" s="1152" t="s">
        <v>488</v>
      </c>
      <c r="F22" s="1147"/>
      <c r="G22" s="1147"/>
      <c r="H22" s="1147"/>
      <c r="I22" s="1147"/>
      <c r="J22" s="1147"/>
      <c r="K22" s="1147"/>
      <c r="L22" s="1147"/>
      <c r="M22" s="1148"/>
    </row>
    <row r="23" spans="2:13" ht="51.75" customHeight="1" x14ac:dyDescent="0.25">
      <c r="B23" s="1153" t="s">
        <v>232</v>
      </c>
      <c r="C23" s="1154"/>
      <c r="D23" s="1154"/>
      <c r="E23" s="1146" t="s">
        <v>1209</v>
      </c>
      <c r="F23" s="1147"/>
      <c r="G23" s="1147"/>
      <c r="H23" s="1147"/>
      <c r="I23" s="1147"/>
      <c r="J23" s="1147"/>
      <c r="K23" s="1147"/>
      <c r="L23" s="1147"/>
      <c r="M23" s="1148"/>
    </row>
    <row r="24" spans="2:13" ht="32.25" customHeight="1" x14ac:dyDescent="0.25">
      <c r="B24" s="1153" t="s">
        <v>233</v>
      </c>
      <c r="C24" s="1154"/>
      <c r="D24" s="1154"/>
      <c r="E24" s="1154" t="s">
        <v>1684</v>
      </c>
      <c r="F24" s="1107"/>
      <c r="G24" s="1107"/>
      <c r="H24" s="1107"/>
      <c r="I24" s="1107"/>
      <c r="J24" s="1107"/>
      <c r="K24" s="1107"/>
      <c r="L24" s="1107"/>
      <c r="M24" s="1155"/>
    </row>
    <row r="25" spans="2:13" ht="63" customHeight="1" x14ac:dyDescent="0.25">
      <c r="B25" s="1153" t="s">
        <v>234</v>
      </c>
      <c r="C25" s="1154"/>
      <c r="D25" s="1154"/>
      <c r="E25" s="1156" t="s">
        <v>490</v>
      </c>
      <c r="F25" s="1150"/>
      <c r="G25" s="1150"/>
      <c r="H25" s="1150"/>
      <c r="I25" s="1150"/>
      <c r="J25" s="1150"/>
      <c r="K25" s="1150"/>
      <c r="L25" s="1150"/>
      <c r="M25" s="1157"/>
    </row>
    <row r="26" spans="2:13" ht="33" customHeight="1" x14ac:dyDescent="0.25">
      <c r="B26" s="1153" t="s">
        <v>235</v>
      </c>
      <c r="C26" s="1154"/>
      <c r="D26" s="1154"/>
      <c r="E26" s="1156" t="s">
        <v>1290</v>
      </c>
      <c r="F26" s="1150"/>
      <c r="G26" s="1150"/>
      <c r="H26" s="1150"/>
      <c r="I26" s="1150"/>
      <c r="J26" s="1150"/>
      <c r="K26" s="1150"/>
      <c r="L26" s="1150"/>
      <c r="M26" s="1157"/>
    </row>
    <row r="27" spans="2:13" ht="18" customHeight="1" x14ac:dyDescent="0.25">
      <c r="B27" s="1149" t="s">
        <v>236</v>
      </c>
      <c r="C27" s="1150"/>
      <c r="D27" s="1151"/>
      <c r="E27" s="1156" t="s">
        <v>474</v>
      </c>
      <c r="F27" s="1150"/>
      <c r="G27" s="1151"/>
      <c r="H27" s="711" t="s">
        <v>238</v>
      </c>
      <c r="I27" s="1160" t="s">
        <v>475</v>
      </c>
      <c r="J27" s="1161"/>
      <c r="K27" s="1149" t="s">
        <v>476</v>
      </c>
      <c r="L27" s="1150"/>
      <c r="M27" s="711" t="s">
        <v>477</v>
      </c>
    </row>
    <row r="28" spans="2:13" ht="64.5" customHeight="1" x14ac:dyDescent="0.25">
      <c r="B28" s="1153" t="s">
        <v>242</v>
      </c>
      <c r="C28" s="1154"/>
      <c r="D28" s="1154"/>
      <c r="E28" s="1156" t="s">
        <v>1685</v>
      </c>
      <c r="F28" s="1150"/>
      <c r="G28" s="1150"/>
      <c r="H28" s="1150"/>
      <c r="I28" s="1150"/>
      <c r="J28" s="1150"/>
      <c r="K28" s="1150"/>
      <c r="L28" s="1150"/>
      <c r="M28" s="1157"/>
    </row>
    <row r="29" spans="2:13" ht="15" customHeight="1" x14ac:dyDescent="0.25">
      <c r="B29" s="1153" t="s">
        <v>218</v>
      </c>
      <c r="C29" s="1154"/>
      <c r="D29" s="1154"/>
      <c r="E29" s="1154" t="s">
        <v>478</v>
      </c>
      <c r="F29" s="1154"/>
      <c r="G29" s="1154"/>
      <c r="H29" s="1154"/>
      <c r="I29" s="1154"/>
      <c r="J29" s="1154" t="s">
        <v>479</v>
      </c>
      <c r="K29" s="1154"/>
      <c r="L29" s="1154"/>
      <c r="M29" s="1159"/>
    </row>
    <row r="30" spans="2:13" ht="15" customHeight="1" x14ac:dyDescent="0.25">
      <c r="B30" s="1153" t="s">
        <v>246</v>
      </c>
      <c r="C30" s="1154"/>
      <c r="D30" s="1154"/>
      <c r="E30" s="1158">
        <v>41183</v>
      </c>
      <c r="F30" s="1154"/>
      <c r="G30" s="1154"/>
      <c r="H30" s="1154"/>
      <c r="I30" s="1154"/>
      <c r="J30" s="1154"/>
      <c r="K30" s="1154"/>
      <c r="L30" s="1154"/>
      <c r="M30" s="1159"/>
    </row>
    <row r="31" spans="2:13" ht="15" customHeight="1" x14ac:dyDescent="0.25">
      <c r="B31" s="1149" t="s">
        <v>248</v>
      </c>
      <c r="C31" s="1150"/>
      <c r="D31" s="1151"/>
      <c r="E31" s="1158">
        <v>42522</v>
      </c>
      <c r="F31" s="1154"/>
      <c r="G31" s="1154"/>
      <c r="H31" s="1154"/>
      <c r="I31" s="1154"/>
      <c r="J31" s="1154"/>
      <c r="K31" s="1154"/>
      <c r="L31" s="1154"/>
      <c r="M31" s="1159"/>
    </row>
    <row r="32" spans="2:13" x14ac:dyDescent="0.25">
      <c r="B32" s="1162"/>
      <c r="C32" s="1163"/>
      <c r="D32" s="1163"/>
      <c r="E32" s="1163"/>
      <c r="F32" s="1163"/>
      <c r="G32" s="1163"/>
      <c r="H32" s="1163"/>
      <c r="I32" s="1163"/>
      <c r="J32" s="1163"/>
      <c r="K32" s="1163"/>
      <c r="L32" s="1163"/>
      <c r="M32" s="1164"/>
    </row>
    <row r="33" spans="2:13" ht="15.6" x14ac:dyDescent="0.3">
      <c r="B33" s="1165" t="s">
        <v>249</v>
      </c>
      <c r="C33" s="1166"/>
      <c r="D33" s="1166"/>
      <c r="E33" s="1166"/>
      <c r="F33" s="1166"/>
      <c r="G33" s="1166"/>
      <c r="H33" s="1166"/>
      <c r="I33" s="1166"/>
      <c r="J33" s="1166"/>
      <c r="K33" s="1166"/>
      <c r="L33" s="1166"/>
      <c r="M33" s="1167"/>
    </row>
    <row r="34" spans="2:13" ht="30" customHeight="1" thickBot="1" x14ac:dyDescent="0.3">
      <c r="B34" s="1168" t="s">
        <v>481</v>
      </c>
      <c r="C34" s="1169"/>
      <c r="D34" s="1169"/>
      <c r="E34" s="1169"/>
      <c r="F34" s="1169"/>
      <c r="G34" s="1169"/>
      <c r="H34" s="1169"/>
      <c r="I34" s="1169"/>
      <c r="J34" s="1169"/>
      <c r="K34" s="1169"/>
      <c r="L34" s="1169"/>
      <c r="M34" s="1170"/>
    </row>
    <row r="35" spans="2:13" ht="32.25" customHeight="1" x14ac:dyDescent="0.25">
      <c r="B35" s="1152"/>
      <c r="C35" s="1171"/>
      <c r="D35" s="1171"/>
      <c r="E35" s="1171"/>
      <c r="F35" s="1171"/>
      <c r="G35" s="1171"/>
      <c r="H35" s="1171"/>
      <c r="I35" s="1171"/>
      <c r="J35" s="1171"/>
      <c r="K35" s="1171"/>
      <c r="L35" s="1171"/>
      <c r="M35" s="1172"/>
    </row>
    <row r="36" spans="2:13" x14ac:dyDescent="0.25">
      <c r="E36" s="709"/>
      <c r="F36" s="709"/>
      <c r="G36" s="709"/>
      <c r="H36" s="709"/>
      <c r="I36" s="709"/>
      <c r="J36" s="709"/>
      <c r="K36" s="709"/>
      <c r="L36" s="709"/>
      <c r="M36" s="709"/>
    </row>
    <row r="37" spans="2:13" x14ac:dyDescent="0.25">
      <c r="C37" s="1107" t="s">
        <v>250</v>
      </c>
      <c r="D37" s="1107"/>
      <c r="E37" s="1107"/>
      <c r="F37" s="1107"/>
      <c r="G37" s="1107"/>
      <c r="H37" s="1107"/>
      <c r="I37" s="1107"/>
      <c r="J37" s="1107"/>
      <c r="K37" s="1107"/>
      <c r="L37" s="1107"/>
      <c r="M37" s="1107"/>
    </row>
    <row r="38" spans="2:13" x14ac:dyDescent="0.25">
      <c r="C38" s="712" t="s">
        <v>251</v>
      </c>
      <c r="D38" s="1173" t="s">
        <v>252</v>
      </c>
      <c r="E38" s="1174"/>
      <c r="F38" s="1174"/>
      <c r="G38" s="1174"/>
      <c r="H38" s="1175" t="s">
        <v>253</v>
      </c>
      <c r="I38" s="1176"/>
      <c r="J38" s="1176"/>
      <c r="K38" s="1176"/>
      <c r="L38" s="1176"/>
      <c r="M38" s="1177"/>
    </row>
    <row r="39" spans="2:13" x14ac:dyDescent="0.25">
      <c r="C39" s="713">
        <v>42522</v>
      </c>
      <c r="D39" s="1107" t="s">
        <v>411</v>
      </c>
      <c r="E39" s="1107"/>
      <c r="F39" s="1107"/>
      <c r="G39" s="1107"/>
      <c r="H39" s="1108" t="s">
        <v>482</v>
      </c>
      <c r="I39" s="1108"/>
      <c r="J39" s="1108"/>
      <c r="K39" s="1108"/>
      <c r="L39" s="1108"/>
      <c r="M39" s="1108"/>
    </row>
    <row r="40" spans="2:13" x14ac:dyDescent="0.25">
      <c r="C40" s="712" t="s">
        <v>1210</v>
      </c>
      <c r="D40" s="1107" t="s">
        <v>1211</v>
      </c>
      <c r="E40" s="1107"/>
      <c r="F40" s="1107"/>
      <c r="G40" s="1107"/>
      <c r="H40" s="1108" t="s">
        <v>1212</v>
      </c>
      <c r="I40" s="1108"/>
      <c r="J40" s="1108"/>
      <c r="K40" s="1108"/>
      <c r="L40" s="1108"/>
      <c r="M40" s="1108"/>
    </row>
    <row r="41" spans="2:13" x14ac:dyDescent="0.25">
      <c r="C41" s="731" t="s">
        <v>1210</v>
      </c>
      <c r="D41" s="1179" t="s">
        <v>1211</v>
      </c>
      <c r="E41" s="1179"/>
      <c r="F41" s="1179"/>
      <c r="G41" s="1179"/>
      <c r="H41" s="1180" t="s">
        <v>1212</v>
      </c>
      <c r="I41" s="1180"/>
      <c r="J41" s="1180"/>
      <c r="K41" s="1180"/>
      <c r="L41" s="1180"/>
      <c r="M41" s="1180"/>
    </row>
    <row r="42" spans="2:13" x14ac:dyDescent="0.25">
      <c r="C42" s="732">
        <v>42737</v>
      </c>
      <c r="D42" s="1179" t="s">
        <v>1686</v>
      </c>
      <c r="E42" s="1179"/>
      <c r="F42" s="1179"/>
      <c r="G42" s="1179"/>
      <c r="H42" s="1180" t="s">
        <v>1687</v>
      </c>
      <c r="I42" s="1180"/>
      <c r="J42" s="1180"/>
      <c r="K42" s="1180"/>
      <c r="L42" s="1180"/>
      <c r="M42" s="1180"/>
    </row>
    <row r="43" spans="2:13" x14ac:dyDescent="0.25">
      <c r="C43" s="730">
        <v>42802</v>
      </c>
      <c r="D43" s="1107" t="s">
        <v>411</v>
      </c>
      <c r="E43" s="1107"/>
      <c r="F43" s="1107"/>
      <c r="G43" s="1107"/>
      <c r="H43" s="1108" t="s">
        <v>1688</v>
      </c>
      <c r="I43" s="1108"/>
      <c r="J43" s="1108"/>
      <c r="K43" s="1108"/>
      <c r="L43" s="1108"/>
      <c r="M43" s="1108"/>
    </row>
    <row r="44" spans="2:13" x14ac:dyDescent="0.25">
      <c r="C44" s="712"/>
      <c r="D44" s="1107"/>
      <c r="E44" s="1107"/>
      <c r="F44" s="1107"/>
      <c r="G44" s="1107"/>
      <c r="H44" s="1108"/>
      <c r="I44" s="1108"/>
      <c r="J44" s="1108"/>
      <c r="K44" s="1108"/>
      <c r="L44" s="1108"/>
      <c r="M44" s="1108"/>
    </row>
    <row r="45" spans="2:13" x14ac:dyDescent="0.25">
      <c r="C45" s="712"/>
      <c r="D45" s="1107"/>
      <c r="E45" s="1107"/>
      <c r="F45" s="1107"/>
      <c r="G45" s="1107"/>
      <c r="H45" s="1108"/>
      <c r="I45" s="1108"/>
      <c r="J45" s="1108"/>
      <c r="K45" s="1108"/>
      <c r="L45" s="1108"/>
      <c r="M45" s="1108"/>
    </row>
    <row r="46" spans="2:13" x14ac:dyDescent="0.25">
      <c r="C46" s="712"/>
      <c r="D46" s="1107"/>
      <c r="E46" s="1107"/>
      <c r="F46" s="1107"/>
      <c r="G46" s="1107"/>
      <c r="H46" s="1108"/>
      <c r="I46" s="1108"/>
      <c r="J46" s="1108"/>
      <c r="K46" s="1108"/>
      <c r="L46" s="1108"/>
      <c r="M46" s="1108"/>
    </row>
    <row r="47" spans="2:13" x14ac:dyDescent="0.25">
      <c r="C47" s="497"/>
      <c r="D47" s="1107"/>
      <c r="E47" s="1107"/>
      <c r="F47" s="1107"/>
      <c r="G47" s="1107"/>
      <c r="H47" s="1108"/>
      <c r="I47" s="1108"/>
      <c r="J47" s="1108"/>
      <c r="K47" s="1108"/>
      <c r="L47" s="1108"/>
      <c r="M47" s="1108"/>
    </row>
    <row r="50" spans="8:10" x14ac:dyDescent="0.25">
      <c r="H50" s="499"/>
      <c r="I50" s="499"/>
      <c r="J50" s="499"/>
    </row>
  </sheetData>
  <sheetProtection algorithmName="SHA-512" hashValue="BfrSdIQc6K/KqN+Cup0lc8nwhi5vkYbD39zUj7LDY1XJ6n8cnF0CPghOqQOerCLnkWLs8XEKfJLCg+wXR1CEPw==" saltValue="HtKV/an/QuBhtSS37cAdvg==" spinCount="100000" sheet="1" objects="1" scenarios="1"/>
  <mergeCells count="89">
    <mergeCell ref="D47:G47"/>
    <mergeCell ref="H47:M47"/>
    <mergeCell ref="D44:G44"/>
    <mergeCell ref="H44:M44"/>
    <mergeCell ref="D45:G45"/>
    <mergeCell ref="H45:M45"/>
    <mergeCell ref="D46:G46"/>
    <mergeCell ref="H46:M46"/>
    <mergeCell ref="D41:G41"/>
    <mergeCell ref="H41:M41"/>
    <mergeCell ref="D42:G42"/>
    <mergeCell ref="H42:M42"/>
    <mergeCell ref="D43:G43"/>
    <mergeCell ref="H43:M43"/>
    <mergeCell ref="D40:G40"/>
    <mergeCell ref="H40:M40"/>
    <mergeCell ref="B31:D31"/>
    <mergeCell ref="E31:M31"/>
    <mergeCell ref="B32:M32"/>
    <mergeCell ref="B33:M33"/>
    <mergeCell ref="B34:M34"/>
    <mergeCell ref="B35:M35"/>
    <mergeCell ref="C37:M37"/>
    <mergeCell ref="D38:G38"/>
    <mergeCell ref="H38:M38"/>
    <mergeCell ref="D39:G39"/>
    <mergeCell ref="H39:M39"/>
    <mergeCell ref="B30:D30"/>
    <mergeCell ref="E30:M30"/>
    <mergeCell ref="B26:D26"/>
    <mergeCell ref="E26:M26"/>
    <mergeCell ref="B27:D27"/>
    <mergeCell ref="E27:G27"/>
    <mergeCell ref="I27:J27"/>
    <mergeCell ref="K27:L27"/>
    <mergeCell ref="B28:D28"/>
    <mergeCell ref="E28:M28"/>
    <mergeCell ref="B29:D29"/>
    <mergeCell ref="E29:I29"/>
    <mergeCell ref="J29:M29"/>
    <mergeCell ref="B23:D23"/>
    <mergeCell ref="E23:M23"/>
    <mergeCell ref="B24:D24"/>
    <mergeCell ref="E24:M24"/>
    <mergeCell ref="B25:D25"/>
    <mergeCell ref="E25:M25"/>
    <mergeCell ref="B19:M19"/>
    <mergeCell ref="B20:M20"/>
    <mergeCell ref="B21:D21"/>
    <mergeCell ref="E21:M21"/>
    <mergeCell ref="B22:D22"/>
    <mergeCell ref="E22:M22"/>
    <mergeCell ref="B18:D18"/>
    <mergeCell ref="E18:F18"/>
    <mergeCell ref="G18:H18"/>
    <mergeCell ref="I18:M18"/>
    <mergeCell ref="E13:M13"/>
    <mergeCell ref="B14:D14"/>
    <mergeCell ref="E14:M14"/>
    <mergeCell ref="B16:D16"/>
    <mergeCell ref="E16:G16"/>
    <mergeCell ref="H16:M16"/>
    <mergeCell ref="B17:D17"/>
    <mergeCell ref="E17:M17"/>
    <mergeCell ref="P14:W15"/>
    <mergeCell ref="B15:D15"/>
    <mergeCell ref="E15:M15"/>
    <mergeCell ref="P8:W13"/>
    <mergeCell ref="B9:D9"/>
    <mergeCell ref="E9:M9"/>
    <mergeCell ref="B10:D10"/>
    <mergeCell ref="E10:M10"/>
    <mergeCell ref="B11:D11"/>
    <mergeCell ref="E11:M11"/>
    <mergeCell ref="B12:D12"/>
    <mergeCell ref="E12:M12"/>
    <mergeCell ref="B13:D13"/>
    <mergeCell ref="B6:M6"/>
    <mergeCell ref="B7:J7"/>
    <mergeCell ref="B8:D8"/>
    <mergeCell ref="E8:G8"/>
    <mergeCell ref="J8:K8"/>
    <mergeCell ref="L8:M8"/>
    <mergeCell ref="B5:J5"/>
    <mergeCell ref="B2:M2"/>
    <mergeCell ref="B3:M3"/>
    <mergeCell ref="B4:E4"/>
    <mergeCell ref="F4:I4"/>
    <mergeCell ref="J4:M4"/>
  </mergeCells>
  <hyperlinks>
    <hyperlink ref="A1" location="'2.6.2.h.1.c'!A1" display="Regresar"/>
  </hyperlinks>
  <printOptions verticalCentered="1"/>
  <pageMargins left="0.70866141732283472" right="0.70866141732283472" top="0.74803149606299213" bottom="0.74803149606299213" header="0.31496062992125984" footer="0.31496062992125984"/>
  <pageSetup scale="75" orientation="portrait" r:id="rId1"/>
  <rowBreaks count="1" manualBreakCount="1">
    <brk id="23" min="1" max="12" man="1"/>
  </rowBreaks>
  <colBreaks count="1" manualBreakCount="1">
    <brk id="13" min="1" max="61"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L16"/>
  <sheetViews>
    <sheetView showGridLines="0" zoomScale="90" zoomScaleNormal="90" workbookViewId="0"/>
  </sheetViews>
  <sheetFormatPr defaultColWidth="11.44140625" defaultRowHeight="13.2" x14ac:dyDescent="0.25"/>
  <cols>
    <col min="1" max="16384" width="11.44140625" style="33"/>
  </cols>
  <sheetData>
    <row r="1" spans="1:12" ht="14.4" x14ac:dyDescent="0.3">
      <c r="A1" s="165" t="s">
        <v>178</v>
      </c>
      <c r="C1" s="165" t="s">
        <v>413</v>
      </c>
    </row>
    <row r="2" spans="1:12" ht="15.6" x14ac:dyDescent="0.3">
      <c r="A2" s="165"/>
      <c r="B2" s="89" t="s">
        <v>375</v>
      </c>
    </row>
    <row r="3" spans="1:12" ht="15.6" x14ac:dyDescent="0.3">
      <c r="B3" s="34" t="s">
        <v>336</v>
      </c>
      <c r="C3" s="88"/>
    </row>
    <row r="4" spans="1:12" ht="15.6" x14ac:dyDescent="0.3">
      <c r="B4" s="34" t="s">
        <v>337</v>
      </c>
      <c r="C4" s="88"/>
    </row>
    <row r="5" spans="1:12" ht="15.6" x14ac:dyDescent="0.3">
      <c r="B5" s="34" t="s">
        <v>338</v>
      </c>
      <c r="C5" s="88"/>
    </row>
    <row r="6" spans="1:12" ht="15.6" x14ac:dyDescent="0.3">
      <c r="B6" s="34" t="s">
        <v>1251</v>
      </c>
      <c r="C6" s="88"/>
    </row>
    <row r="7" spans="1:12" x14ac:dyDescent="0.25">
      <c r="B7" s="34" t="s">
        <v>1252</v>
      </c>
    </row>
    <row r="8" spans="1:12" x14ac:dyDescent="0.25">
      <c r="B8" s="34"/>
    </row>
    <row r="9" spans="1:12" ht="15.6" x14ac:dyDescent="0.3">
      <c r="A9" s="49"/>
      <c r="B9" s="82" t="s">
        <v>1475</v>
      </c>
      <c r="C9" s="174"/>
      <c r="D9" s="174"/>
      <c r="E9" s="174"/>
      <c r="F9" s="174"/>
      <c r="G9" s="174"/>
      <c r="H9" s="174"/>
      <c r="I9" s="174"/>
      <c r="J9" s="174"/>
      <c r="K9" s="174"/>
      <c r="L9" s="49"/>
    </row>
    <row r="10" spans="1:12" ht="33" customHeight="1" x14ac:dyDescent="0.3">
      <c r="A10" s="49"/>
      <c r="B10" s="1181" t="s">
        <v>534</v>
      </c>
      <c r="C10" s="1181"/>
      <c r="D10" s="1181"/>
      <c r="E10" s="1181"/>
      <c r="F10" s="1181"/>
      <c r="G10" s="1181"/>
      <c r="H10" s="1181"/>
      <c r="I10" s="1181"/>
      <c r="J10" s="1181"/>
      <c r="K10" s="1181"/>
      <c r="L10" s="49"/>
    </row>
    <row r="11" spans="1:12" ht="15.6" x14ac:dyDescent="0.3">
      <c r="A11" s="49"/>
      <c r="B11" s="298"/>
      <c r="C11" s="299"/>
      <c r="D11" s="298"/>
      <c r="E11" s="298"/>
      <c r="F11" s="298"/>
      <c r="G11" s="298"/>
      <c r="H11" s="298"/>
      <c r="I11" s="298"/>
      <c r="J11" s="298"/>
      <c r="K11" s="299"/>
      <c r="L11" s="49"/>
    </row>
    <row r="12" spans="1:12" ht="39.6" x14ac:dyDescent="0.25">
      <c r="B12" s="265" t="s">
        <v>509</v>
      </c>
      <c r="C12" s="243" t="s">
        <v>35</v>
      </c>
      <c r="D12" s="17" t="s">
        <v>75</v>
      </c>
      <c r="E12" s="17" t="s">
        <v>76</v>
      </c>
      <c r="F12" s="17" t="s">
        <v>77</v>
      </c>
      <c r="G12" s="17" t="s">
        <v>78</v>
      </c>
      <c r="H12" s="17" t="s">
        <v>79</v>
      </c>
      <c r="I12" s="17" t="s">
        <v>80</v>
      </c>
      <c r="J12" s="17" t="s">
        <v>73</v>
      </c>
      <c r="K12" s="243" t="s">
        <v>47</v>
      </c>
    </row>
    <row r="13" spans="1:12" ht="24.75" customHeight="1" x14ac:dyDescent="0.25">
      <c r="B13" s="284" t="s">
        <v>31</v>
      </c>
      <c r="C13" s="387">
        <v>93017</v>
      </c>
      <c r="D13" s="387">
        <v>42125</v>
      </c>
      <c r="E13" s="387">
        <v>22806</v>
      </c>
      <c r="F13" s="387">
        <v>24545</v>
      </c>
      <c r="G13" s="387">
        <v>14550</v>
      </c>
      <c r="H13" s="387">
        <v>1249</v>
      </c>
      <c r="I13" s="387">
        <v>1905</v>
      </c>
      <c r="J13" s="387">
        <v>2073</v>
      </c>
      <c r="K13" s="387">
        <v>4179</v>
      </c>
    </row>
    <row r="14" spans="1:12" x14ac:dyDescent="0.25">
      <c r="B14" s="266"/>
      <c r="C14" s="3"/>
      <c r="D14" s="3"/>
      <c r="E14" s="3"/>
      <c r="F14" s="3"/>
      <c r="G14" s="3"/>
      <c r="H14" s="3"/>
      <c r="I14" s="3"/>
      <c r="J14" s="3"/>
      <c r="K14" s="3"/>
    </row>
    <row r="15" spans="1:12" ht="26.25" customHeight="1" x14ac:dyDescent="0.25">
      <c r="B15" s="1182" t="s">
        <v>1573</v>
      </c>
      <c r="C15" s="1182"/>
      <c r="D15" s="1182"/>
      <c r="E15" s="1182"/>
      <c r="F15" s="1182"/>
      <c r="G15" s="1182"/>
      <c r="H15" s="1182"/>
      <c r="I15" s="1182"/>
      <c r="J15" s="1182"/>
      <c r="K15" s="1182"/>
    </row>
    <row r="16" spans="1:12" ht="18" customHeight="1" x14ac:dyDescent="0.25">
      <c r="B16" s="1183" t="s">
        <v>1566</v>
      </c>
      <c r="C16" s="1183"/>
      <c r="D16" s="1183"/>
      <c r="E16" s="1183"/>
      <c r="F16" s="1183"/>
      <c r="G16" s="1183"/>
      <c r="H16" s="1183"/>
      <c r="I16" s="1183"/>
      <c r="J16" s="1183"/>
      <c r="K16" s="1183"/>
    </row>
  </sheetData>
  <sheetProtection algorithmName="SHA-512" hashValue="1rRDx/iMs4WTcWBATWDZTrW+Nd2ZzUEtxRtRpYyC4SA6eUFVju9GCBwvyxoD1AvuCPiGLErAMzzo/FCQ4hYA9Q==" saltValue="lhMQoEHyd/DO0CVWamKjew==" spinCount="100000" sheet="1" objects="1" scenarios="1"/>
  <mergeCells count="3">
    <mergeCell ref="B10:K10"/>
    <mergeCell ref="B15:K15"/>
    <mergeCell ref="B16:K16"/>
  </mergeCells>
  <hyperlinks>
    <hyperlink ref="A1" location="'C2'!A1" display="Regresar"/>
    <hyperlink ref="C1" location="M2.6.2.h.1.d!A1" display="Ver metadato "/>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M49"/>
  <sheetViews>
    <sheetView showGridLines="0" zoomScale="80" zoomScaleNormal="80" workbookViewId="0"/>
  </sheetViews>
  <sheetFormatPr defaultColWidth="11.5546875" defaultRowHeight="14.4" x14ac:dyDescent="0.3"/>
  <cols>
    <col min="2" max="2" width="10.5546875" customWidth="1"/>
    <col min="3" max="3" width="12.88671875" customWidth="1"/>
    <col min="4" max="4" width="21.44140625" customWidth="1"/>
    <col min="13" max="13" width="17.5546875" customWidth="1"/>
  </cols>
  <sheetData>
    <row r="1" spans="1:13" ht="15.6" x14ac:dyDescent="0.3">
      <c r="A1" s="188" t="s">
        <v>183</v>
      </c>
      <c r="B1" s="115"/>
      <c r="C1" s="115"/>
      <c r="D1" s="115"/>
      <c r="E1" s="116"/>
      <c r="F1" s="116"/>
      <c r="G1" s="116"/>
      <c r="H1" s="116"/>
      <c r="I1" s="116"/>
      <c r="J1" s="116"/>
      <c r="K1" s="116"/>
      <c r="L1" s="116"/>
      <c r="M1" s="116"/>
    </row>
    <row r="2" spans="1:13" ht="15.6" x14ac:dyDescent="0.3">
      <c r="A2" s="116"/>
      <c r="B2" s="828" t="s">
        <v>202</v>
      </c>
      <c r="C2" s="828"/>
      <c r="D2" s="828"/>
      <c r="E2" s="828"/>
      <c r="F2" s="828"/>
      <c r="G2" s="828"/>
      <c r="H2" s="828"/>
      <c r="I2" s="828"/>
      <c r="J2" s="828"/>
      <c r="K2" s="828"/>
      <c r="L2" s="828"/>
      <c r="M2" s="828"/>
    </row>
    <row r="3" spans="1:13" ht="16.2" thickBot="1" x14ac:dyDescent="0.35">
      <c r="A3" s="116"/>
      <c r="B3" s="827"/>
      <c r="C3" s="827"/>
      <c r="D3" s="827"/>
      <c r="E3" s="827"/>
      <c r="F3" s="827"/>
      <c r="G3" s="827"/>
      <c r="H3" s="827"/>
      <c r="I3" s="827"/>
      <c r="J3" s="827"/>
      <c r="K3" s="827"/>
      <c r="L3" s="827"/>
      <c r="M3" s="827"/>
    </row>
    <row r="4" spans="1:13" ht="16.2" thickBot="1" x14ac:dyDescent="0.35">
      <c r="A4" s="116"/>
      <c r="B4" s="847" t="s">
        <v>203</v>
      </c>
      <c r="C4" s="848"/>
      <c r="D4" s="848"/>
      <c r="E4" s="848"/>
      <c r="F4" s="848" t="s">
        <v>204</v>
      </c>
      <c r="G4" s="848"/>
      <c r="H4" s="848"/>
      <c r="I4" s="848"/>
      <c r="J4" s="848" t="s">
        <v>205</v>
      </c>
      <c r="K4" s="848"/>
      <c r="L4" s="848"/>
      <c r="M4" s="849"/>
    </row>
    <row r="5" spans="1:13" ht="15.6" x14ac:dyDescent="0.3">
      <c r="A5" s="116"/>
      <c r="B5" s="845" t="s">
        <v>206</v>
      </c>
      <c r="C5" s="845"/>
      <c r="D5" s="845"/>
      <c r="E5" s="845"/>
      <c r="F5" s="845"/>
      <c r="G5" s="845"/>
      <c r="H5" s="845"/>
      <c r="I5" s="845"/>
      <c r="J5" s="845"/>
      <c r="K5" s="117"/>
      <c r="L5" s="117"/>
      <c r="M5" s="117"/>
    </row>
    <row r="6" spans="1:13" ht="15.6" x14ac:dyDescent="0.3">
      <c r="A6" s="116"/>
      <c r="B6" s="828" t="s">
        <v>207</v>
      </c>
      <c r="C6" s="828"/>
      <c r="D6" s="828"/>
      <c r="E6" s="828"/>
      <c r="F6" s="828"/>
      <c r="G6" s="828"/>
      <c r="H6" s="828"/>
      <c r="I6" s="828"/>
      <c r="J6" s="828"/>
      <c r="K6" s="828"/>
      <c r="L6" s="828"/>
      <c r="M6" s="828"/>
    </row>
    <row r="7" spans="1:13" ht="16.2" thickBot="1" x14ac:dyDescent="0.35">
      <c r="A7" s="116"/>
      <c r="B7" s="827"/>
      <c r="C7" s="827"/>
      <c r="D7" s="827"/>
      <c r="E7" s="827"/>
      <c r="F7" s="827"/>
      <c r="G7" s="827"/>
      <c r="H7" s="827"/>
      <c r="I7" s="827"/>
      <c r="J7" s="827"/>
      <c r="K7" s="117"/>
      <c r="L7" s="117"/>
      <c r="M7" s="117"/>
    </row>
    <row r="8" spans="1:13" ht="15.6" x14ac:dyDescent="0.3">
      <c r="A8" s="116"/>
      <c r="B8" s="829" t="s">
        <v>208</v>
      </c>
      <c r="C8" s="830"/>
      <c r="D8" s="830"/>
      <c r="E8" s="830" t="s">
        <v>1230</v>
      </c>
      <c r="F8" s="830"/>
      <c r="G8" s="830"/>
      <c r="H8" s="830" t="s">
        <v>209</v>
      </c>
      <c r="I8" s="830"/>
      <c r="J8" s="830"/>
      <c r="K8" s="830"/>
      <c r="L8" s="830"/>
      <c r="M8" s="846"/>
    </row>
    <row r="9" spans="1:13" ht="15.6" x14ac:dyDescent="0.3">
      <c r="A9" s="116"/>
      <c r="B9" s="820" t="s">
        <v>210</v>
      </c>
      <c r="C9" s="796"/>
      <c r="D9" s="797"/>
      <c r="E9" s="841" t="s">
        <v>535</v>
      </c>
      <c r="F9" s="842"/>
      <c r="G9" s="842"/>
      <c r="H9" s="842"/>
      <c r="I9" s="842"/>
      <c r="J9" s="842"/>
      <c r="K9" s="842"/>
      <c r="L9" s="842"/>
      <c r="M9" s="843"/>
    </row>
    <row r="10" spans="1:13" ht="15.6" x14ac:dyDescent="0.3">
      <c r="A10" s="116"/>
      <c r="B10" s="820" t="s">
        <v>211</v>
      </c>
      <c r="C10" s="796"/>
      <c r="D10" s="797"/>
      <c r="E10" s="795" t="s">
        <v>11</v>
      </c>
      <c r="F10" s="796"/>
      <c r="G10" s="796"/>
      <c r="H10" s="796"/>
      <c r="I10" s="796"/>
      <c r="J10" s="796"/>
      <c r="K10" s="796"/>
      <c r="L10" s="796"/>
      <c r="M10" s="844"/>
    </row>
    <row r="11" spans="1:13" ht="15.6" x14ac:dyDescent="0.3">
      <c r="A11" s="116"/>
      <c r="B11" s="804" t="s">
        <v>1311</v>
      </c>
      <c r="C11" s="794"/>
      <c r="D11" s="794"/>
      <c r="E11" s="805" t="s">
        <v>336</v>
      </c>
      <c r="F11" s="805" t="s">
        <v>336</v>
      </c>
      <c r="G11" s="805" t="s">
        <v>336</v>
      </c>
      <c r="H11" s="805" t="s">
        <v>336</v>
      </c>
      <c r="I11" s="805" t="s">
        <v>336</v>
      </c>
      <c r="J11" s="805" t="s">
        <v>336</v>
      </c>
      <c r="K11" s="805" t="s">
        <v>336</v>
      </c>
      <c r="L11" s="805" t="s">
        <v>336</v>
      </c>
      <c r="M11" s="806" t="s">
        <v>336</v>
      </c>
    </row>
    <row r="12" spans="1:13" ht="15.6" x14ac:dyDescent="0.3">
      <c r="A12" s="116"/>
      <c r="B12" s="804" t="s">
        <v>1312</v>
      </c>
      <c r="C12" s="794"/>
      <c r="D12" s="794"/>
      <c r="E12" s="805" t="s">
        <v>337</v>
      </c>
      <c r="F12" s="805" t="s">
        <v>337</v>
      </c>
      <c r="G12" s="805" t="s">
        <v>337</v>
      </c>
      <c r="H12" s="805" t="s">
        <v>337</v>
      </c>
      <c r="I12" s="805" t="s">
        <v>337</v>
      </c>
      <c r="J12" s="805" t="s">
        <v>337</v>
      </c>
      <c r="K12" s="805" t="s">
        <v>337</v>
      </c>
      <c r="L12" s="805" t="s">
        <v>337</v>
      </c>
      <c r="M12" s="806" t="s">
        <v>337</v>
      </c>
    </row>
    <row r="13" spans="1:13" ht="15.6" x14ac:dyDescent="0.3">
      <c r="A13" s="116"/>
      <c r="B13" s="804" t="s">
        <v>1313</v>
      </c>
      <c r="C13" s="794"/>
      <c r="D13" s="794"/>
      <c r="E13" s="821" t="s">
        <v>338</v>
      </c>
      <c r="F13" s="822" t="s">
        <v>338</v>
      </c>
      <c r="G13" s="822" t="s">
        <v>338</v>
      </c>
      <c r="H13" s="822" t="s">
        <v>338</v>
      </c>
      <c r="I13" s="822" t="s">
        <v>338</v>
      </c>
      <c r="J13" s="822" t="s">
        <v>338</v>
      </c>
      <c r="K13" s="822" t="s">
        <v>338</v>
      </c>
      <c r="L13" s="822" t="s">
        <v>338</v>
      </c>
      <c r="M13" s="823" t="s">
        <v>338</v>
      </c>
    </row>
    <row r="14" spans="1:13" ht="15.6" x14ac:dyDescent="0.3">
      <c r="A14" s="116"/>
      <c r="B14" s="804" t="s">
        <v>215</v>
      </c>
      <c r="C14" s="794"/>
      <c r="D14" s="794"/>
      <c r="E14" s="824"/>
      <c r="F14" s="825"/>
      <c r="G14" s="825"/>
      <c r="H14" s="825"/>
      <c r="I14" s="825"/>
      <c r="J14" s="825"/>
      <c r="K14" s="825"/>
      <c r="L14" s="825"/>
      <c r="M14" s="826"/>
    </row>
    <row r="15" spans="1:13" ht="15.6" x14ac:dyDescent="0.3">
      <c r="A15" s="116"/>
      <c r="B15" s="804" t="s">
        <v>216</v>
      </c>
      <c r="C15" s="794"/>
      <c r="D15" s="794"/>
      <c r="E15" s="814" t="s">
        <v>429</v>
      </c>
      <c r="F15" s="815"/>
      <c r="G15" s="815"/>
      <c r="H15" s="815"/>
      <c r="I15" s="815"/>
      <c r="J15" s="815"/>
      <c r="K15" s="815"/>
      <c r="L15" s="815"/>
      <c r="M15" s="816"/>
    </row>
    <row r="16" spans="1:13" ht="15.6" x14ac:dyDescent="0.3">
      <c r="A16" s="116"/>
      <c r="B16" s="804" t="s">
        <v>218</v>
      </c>
      <c r="C16" s="794"/>
      <c r="D16" s="794"/>
      <c r="E16" s="839" t="s">
        <v>379</v>
      </c>
      <c r="F16" s="818"/>
      <c r="G16" s="819"/>
      <c r="H16" s="821" t="s">
        <v>377</v>
      </c>
      <c r="I16" s="822"/>
      <c r="J16" s="822"/>
      <c r="K16" s="822"/>
      <c r="L16" s="822"/>
      <c r="M16" s="823"/>
    </row>
    <row r="17" spans="1:13" ht="15.6" x14ac:dyDescent="0.3">
      <c r="A17" s="116"/>
      <c r="B17" s="804" t="s">
        <v>221</v>
      </c>
      <c r="C17" s="794"/>
      <c r="D17" s="794"/>
      <c r="E17" s="821" t="s">
        <v>222</v>
      </c>
      <c r="F17" s="822"/>
      <c r="G17" s="822"/>
      <c r="H17" s="822"/>
      <c r="I17" s="822"/>
      <c r="J17" s="822"/>
      <c r="K17" s="822"/>
      <c r="L17" s="822"/>
      <c r="M17" s="823"/>
    </row>
    <row r="18" spans="1:13" ht="15.6" x14ac:dyDescent="0.3">
      <c r="A18" s="116"/>
      <c r="B18" s="820" t="s">
        <v>223</v>
      </c>
      <c r="C18" s="796"/>
      <c r="D18" s="797"/>
      <c r="E18" s="821"/>
      <c r="F18" s="822"/>
      <c r="G18" s="822"/>
      <c r="H18" s="822"/>
      <c r="I18" s="822"/>
      <c r="J18" s="822"/>
      <c r="K18" s="822"/>
      <c r="L18" s="822"/>
      <c r="M18" s="823"/>
    </row>
    <row r="19" spans="1:13" ht="16.2" thickBot="1" x14ac:dyDescent="0.35">
      <c r="A19" s="116"/>
      <c r="B19" s="834" t="s">
        <v>225</v>
      </c>
      <c r="C19" s="835"/>
      <c r="D19" s="836"/>
      <c r="E19" s="837" t="s">
        <v>373</v>
      </c>
      <c r="F19" s="837"/>
      <c r="G19" s="837" t="s">
        <v>227</v>
      </c>
      <c r="H19" s="837"/>
      <c r="I19" s="860" t="s">
        <v>440</v>
      </c>
      <c r="J19" s="860"/>
      <c r="K19" s="860"/>
      <c r="L19" s="860"/>
      <c r="M19" s="1184"/>
    </row>
    <row r="20" spans="1:13" ht="15.6" x14ac:dyDescent="0.3">
      <c r="A20" s="116"/>
      <c r="B20" s="827"/>
      <c r="C20" s="827"/>
      <c r="D20" s="827"/>
      <c r="E20" s="827"/>
      <c r="F20" s="827"/>
      <c r="G20" s="827"/>
      <c r="H20" s="827"/>
      <c r="I20" s="827"/>
      <c r="J20" s="827"/>
      <c r="K20" s="827"/>
      <c r="L20" s="827"/>
      <c r="M20" s="827"/>
    </row>
    <row r="21" spans="1:13" ht="15.6" x14ac:dyDescent="0.3">
      <c r="A21" s="116"/>
      <c r="B21" s="828" t="s">
        <v>229</v>
      </c>
      <c r="C21" s="828"/>
      <c r="D21" s="828"/>
      <c r="E21" s="828"/>
      <c r="F21" s="828"/>
      <c r="G21" s="828"/>
      <c r="H21" s="828"/>
      <c r="I21" s="828"/>
      <c r="J21" s="828"/>
      <c r="K21" s="828"/>
      <c r="L21" s="828"/>
      <c r="M21" s="828"/>
    </row>
    <row r="22" spans="1:13" ht="16.2" thickBot="1" x14ac:dyDescent="0.35">
      <c r="A22" s="116"/>
      <c r="B22" s="827"/>
      <c r="C22" s="827"/>
      <c r="D22" s="827"/>
      <c r="E22" s="827"/>
      <c r="F22" s="827"/>
      <c r="G22" s="827"/>
      <c r="H22" s="827"/>
      <c r="I22" s="827"/>
      <c r="J22" s="827"/>
      <c r="K22" s="827"/>
      <c r="L22" s="827"/>
      <c r="M22" s="827"/>
    </row>
    <row r="23" spans="1:13" ht="40.5" customHeight="1" x14ac:dyDescent="0.3">
      <c r="A23" s="116"/>
      <c r="B23" s="829" t="s">
        <v>230</v>
      </c>
      <c r="C23" s="830"/>
      <c r="D23" s="830"/>
      <c r="E23" s="831" t="s">
        <v>274</v>
      </c>
      <c r="F23" s="832"/>
      <c r="G23" s="832"/>
      <c r="H23" s="832"/>
      <c r="I23" s="832"/>
      <c r="J23" s="832"/>
      <c r="K23" s="832"/>
      <c r="L23" s="832"/>
      <c r="M23" s="833"/>
    </row>
    <row r="24" spans="1:13" ht="321" customHeight="1" x14ac:dyDescent="0.3">
      <c r="A24" s="116"/>
      <c r="B24" s="820" t="s">
        <v>231</v>
      </c>
      <c r="C24" s="796"/>
      <c r="D24" s="797"/>
      <c r="E24" s="821" t="s">
        <v>420</v>
      </c>
      <c r="F24" s="822"/>
      <c r="G24" s="822"/>
      <c r="H24" s="822"/>
      <c r="I24" s="822"/>
      <c r="J24" s="822"/>
      <c r="K24" s="822"/>
      <c r="L24" s="822"/>
      <c r="M24" s="823"/>
    </row>
    <row r="25" spans="1:13" ht="15.6" x14ac:dyDescent="0.3">
      <c r="A25" s="116"/>
      <c r="B25" s="804" t="s">
        <v>232</v>
      </c>
      <c r="C25" s="794"/>
      <c r="D25" s="794"/>
      <c r="E25" s="855" t="s">
        <v>441</v>
      </c>
      <c r="F25" s="805"/>
      <c r="G25" s="805"/>
      <c r="H25" s="805"/>
      <c r="I25" s="805"/>
      <c r="J25" s="805"/>
      <c r="K25" s="805"/>
      <c r="L25" s="805"/>
      <c r="M25" s="806"/>
    </row>
    <row r="26" spans="1:13" ht="15.75" customHeight="1" x14ac:dyDescent="0.3">
      <c r="A26" s="116"/>
      <c r="B26" s="804" t="s">
        <v>233</v>
      </c>
      <c r="C26" s="794"/>
      <c r="D26" s="794"/>
      <c r="E26" s="814" t="s">
        <v>1574</v>
      </c>
      <c r="F26" s="815"/>
      <c r="G26" s="815"/>
      <c r="H26" s="815"/>
      <c r="I26" s="815"/>
      <c r="J26" s="815"/>
      <c r="K26" s="815"/>
      <c r="L26" s="815"/>
      <c r="M26" s="816"/>
    </row>
    <row r="27" spans="1:13" ht="15.6" x14ac:dyDescent="0.3">
      <c r="A27" s="116"/>
      <c r="B27" s="804" t="s">
        <v>234</v>
      </c>
      <c r="C27" s="794"/>
      <c r="D27" s="794"/>
      <c r="E27" s="814" t="s">
        <v>596</v>
      </c>
      <c r="F27" s="815"/>
      <c r="G27" s="815"/>
      <c r="H27" s="815"/>
      <c r="I27" s="815"/>
      <c r="J27" s="815"/>
      <c r="K27" s="815"/>
      <c r="L27" s="815"/>
      <c r="M27" s="816"/>
    </row>
    <row r="28" spans="1:13" ht="15.6" x14ac:dyDescent="0.3">
      <c r="A28" s="116"/>
      <c r="B28" s="804" t="s">
        <v>235</v>
      </c>
      <c r="C28" s="794"/>
      <c r="D28" s="794"/>
      <c r="E28" s="814" t="s">
        <v>1275</v>
      </c>
      <c r="F28" s="815"/>
      <c r="G28" s="815"/>
      <c r="H28" s="815"/>
      <c r="I28" s="815"/>
      <c r="J28" s="815"/>
      <c r="K28" s="815"/>
      <c r="L28" s="815"/>
      <c r="M28" s="816"/>
    </row>
    <row r="29" spans="1:13" ht="15.6" x14ac:dyDescent="0.3">
      <c r="A29" s="116"/>
      <c r="B29" s="923" t="s">
        <v>236</v>
      </c>
      <c r="C29" s="822"/>
      <c r="D29" s="924"/>
      <c r="E29" s="118"/>
      <c r="F29" s="794" t="s">
        <v>237</v>
      </c>
      <c r="G29" s="794"/>
      <c r="H29" s="118" t="s">
        <v>238</v>
      </c>
      <c r="I29" s="794" t="s">
        <v>239</v>
      </c>
      <c r="J29" s="794"/>
      <c r="K29" s="794" t="s">
        <v>240</v>
      </c>
      <c r="L29" s="794"/>
      <c r="M29" s="192" t="s">
        <v>422</v>
      </c>
    </row>
    <row r="30" spans="1:13" ht="15.6" x14ac:dyDescent="0.3">
      <c r="A30" s="116"/>
      <c r="B30" s="804" t="s">
        <v>242</v>
      </c>
      <c r="C30" s="794"/>
      <c r="D30" s="794"/>
      <c r="E30" s="805" t="s">
        <v>1567</v>
      </c>
      <c r="F30" s="805"/>
      <c r="G30" s="805"/>
      <c r="H30" s="805"/>
      <c r="I30" s="805"/>
      <c r="J30" s="805"/>
      <c r="K30" s="805"/>
      <c r="L30" s="805"/>
      <c r="M30" s="806"/>
    </row>
    <row r="31" spans="1:13" ht="15.6" x14ac:dyDescent="0.3">
      <c r="A31" s="116"/>
      <c r="B31" s="804" t="s">
        <v>218</v>
      </c>
      <c r="C31" s="794"/>
      <c r="D31" s="794"/>
      <c r="E31" s="794" t="s">
        <v>244</v>
      </c>
      <c r="F31" s="794"/>
      <c r="G31" s="794"/>
      <c r="H31" s="794"/>
      <c r="I31" s="794"/>
      <c r="J31" s="861" t="s">
        <v>442</v>
      </c>
      <c r="K31" s="861"/>
      <c r="L31" s="861"/>
      <c r="M31" s="862"/>
    </row>
    <row r="32" spans="1:13" ht="15.6" x14ac:dyDescent="0.3">
      <c r="A32" s="116"/>
      <c r="B32" s="804" t="s">
        <v>246</v>
      </c>
      <c r="C32" s="794"/>
      <c r="D32" s="794"/>
      <c r="E32" s="805" t="s">
        <v>1575</v>
      </c>
      <c r="F32" s="805"/>
      <c r="G32" s="805"/>
      <c r="H32" s="805"/>
      <c r="I32" s="805"/>
      <c r="J32" s="805"/>
      <c r="K32" s="805"/>
      <c r="L32" s="805"/>
      <c r="M32" s="806"/>
    </row>
    <row r="33" spans="1:13" ht="15.6" x14ac:dyDescent="0.3">
      <c r="A33" s="116"/>
      <c r="B33" s="120" t="s">
        <v>248</v>
      </c>
      <c r="C33" s="118"/>
      <c r="D33" s="118"/>
      <c r="E33" s="794"/>
      <c r="F33" s="794"/>
      <c r="G33" s="794"/>
      <c r="H33" s="794"/>
      <c r="I33" s="794"/>
      <c r="J33" s="794"/>
      <c r="K33" s="794"/>
      <c r="L33" s="794"/>
      <c r="M33" s="807"/>
    </row>
    <row r="34" spans="1:13" ht="15.6" x14ac:dyDescent="0.3">
      <c r="A34" s="116"/>
      <c r="B34" s="808"/>
      <c r="C34" s="809"/>
      <c r="D34" s="809"/>
      <c r="E34" s="809"/>
      <c r="F34" s="809"/>
      <c r="G34" s="809"/>
      <c r="H34" s="809"/>
      <c r="I34" s="809"/>
      <c r="J34" s="809"/>
      <c r="K34" s="809"/>
      <c r="L34" s="809"/>
      <c r="M34" s="810"/>
    </row>
    <row r="35" spans="1:13" ht="15.6" x14ac:dyDescent="0.3">
      <c r="A35" s="116"/>
      <c r="B35" s="811" t="s">
        <v>249</v>
      </c>
      <c r="C35" s="812"/>
      <c r="D35" s="812"/>
      <c r="E35" s="812"/>
      <c r="F35" s="812"/>
      <c r="G35" s="812"/>
      <c r="H35" s="812"/>
      <c r="I35" s="812"/>
      <c r="J35" s="812"/>
      <c r="K35" s="812"/>
      <c r="L35" s="812"/>
      <c r="M35" s="813"/>
    </row>
    <row r="36" spans="1:13" ht="16.2" thickBot="1" x14ac:dyDescent="0.35">
      <c r="A36" s="116"/>
      <c r="B36" s="798"/>
      <c r="C36" s="799"/>
      <c r="D36" s="799"/>
      <c r="E36" s="799"/>
      <c r="F36" s="799"/>
      <c r="G36" s="799"/>
      <c r="H36" s="799"/>
      <c r="I36" s="799"/>
      <c r="J36" s="799"/>
      <c r="K36" s="799"/>
      <c r="L36" s="799"/>
      <c r="M36" s="800"/>
    </row>
    <row r="37" spans="1:13" ht="15.6" x14ac:dyDescent="0.3">
      <c r="A37" s="116"/>
      <c r="B37" s="801"/>
      <c r="C37" s="802"/>
      <c r="D37" s="802"/>
      <c r="E37" s="802"/>
      <c r="F37" s="802"/>
      <c r="G37" s="802"/>
      <c r="H37" s="802"/>
      <c r="I37" s="802"/>
      <c r="J37" s="802"/>
      <c r="K37" s="802"/>
      <c r="L37" s="802"/>
      <c r="M37" s="803"/>
    </row>
    <row r="38" spans="1:13" ht="15.6" x14ac:dyDescent="0.3">
      <c r="A38" s="116"/>
      <c r="B38" s="117"/>
      <c r="C38" s="117"/>
      <c r="D38" s="117"/>
      <c r="E38" s="117"/>
      <c r="F38" s="117"/>
      <c r="G38" s="117"/>
      <c r="H38" s="117"/>
      <c r="I38" s="117"/>
      <c r="J38" s="117"/>
      <c r="K38" s="117"/>
      <c r="L38" s="117"/>
      <c r="M38" s="117"/>
    </row>
    <row r="39" spans="1:13" ht="15.6" x14ac:dyDescent="0.3">
      <c r="A39" s="116"/>
      <c r="B39" s="117"/>
      <c r="C39" s="794" t="s">
        <v>250</v>
      </c>
      <c r="D39" s="794"/>
      <c r="E39" s="794"/>
      <c r="F39" s="794"/>
      <c r="G39" s="794"/>
      <c r="H39" s="794"/>
      <c r="I39" s="794"/>
      <c r="J39" s="794"/>
      <c r="K39" s="794"/>
      <c r="L39" s="794"/>
      <c r="M39" s="794"/>
    </row>
    <row r="40" spans="1:13" ht="15.6" x14ac:dyDescent="0.3">
      <c r="A40" s="116"/>
      <c r="B40" s="117"/>
      <c r="C40" s="118" t="s">
        <v>251</v>
      </c>
      <c r="D40" s="795" t="s">
        <v>252</v>
      </c>
      <c r="E40" s="796"/>
      <c r="F40" s="796"/>
      <c r="G40" s="796"/>
      <c r="H40" s="795" t="s">
        <v>253</v>
      </c>
      <c r="I40" s="796"/>
      <c r="J40" s="796"/>
      <c r="K40" s="796"/>
      <c r="L40" s="796"/>
      <c r="M40" s="797"/>
    </row>
    <row r="41" spans="1:13" ht="15.6" x14ac:dyDescent="0.3">
      <c r="A41" s="116"/>
      <c r="B41" s="117"/>
      <c r="C41" s="121">
        <v>42531</v>
      </c>
      <c r="D41" s="794" t="s">
        <v>1576</v>
      </c>
      <c r="E41" s="794"/>
      <c r="F41" s="794"/>
      <c r="G41" s="794"/>
      <c r="H41" s="795" t="s">
        <v>1577</v>
      </c>
      <c r="I41" s="796"/>
      <c r="J41" s="796"/>
      <c r="K41" s="796"/>
      <c r="L41" s="796"/>
      <c r="M41" s="797"/>
    </row>
    <row r="42" spans="1:13" ht="15.6" x14ac:dyDescent="0.3">
      <c r="A42" s="116"/>
      <c r="B42" s="117"/>
      <c r="C42" s="121">
        <v>42681</v>
      </c>
      <c r="D42" s="794" t="s">
        <v>1569</v>
      </c>
      <c r="E42" s="794"/>
      <c r="F42" s="794"/>
      <c r="G42" s="794"/>
      <c r="H42" s="814" t="s">
        <v>1570</v>
      </c>
      <c r="I42" s="815"/>
      <c r="J42" s="815"/>
      <c r="K42" s="815"/>
      <c r="L42" s="815"/>
      <c r="M42" s="928"/>
    </row>
    <row r="43" spans="1:13" ht="15.6" x14ac:dyDescent="0.3">
      <c r="A43" s="116"/>
      <c r="B43" s="117"/>
      <c r="C43" s="693" t="s">
        <v>1689</v>
      </c>
      <c r="D43" s="794" t="s">
        <v>1690</v>
      </c>
      <c r="E43" s="794"/>
      <c r="F43" s="794"/>
      <c r="G43" s="794"/>
      <c r="H43" s="794" t="s">
        <v>1691</v>
      </c>
      <c r="I43" s="794"/>
      <c r="J43" s="794"/>
      <c r="K43" s="794"/>
      <c r="L43" s="794"/>
      <c r="M43" s="794"/>
    </row>
    <row r="44" spans="1:13" ht="15.6" x14ac:dyDescent="0.3">
      <c r="A44" s="116"/>
      <c r="B44" s="117"/>
      <c r="C44" s="118"/>
      <c r="D44" s="794"/>
      <c r="E44" s="794"/>
      <c r="F44" s="794"/>
      <c r="G44" s="794"/>
      <c r="H44" s="794"/>
      <c r="I44" s="794"/>
      <c r="J44" s="794"/>
      <c r="K44" s="794"/>
      <c r="L44" s="794"/>
      <c r="M44" s="794"/>
    </row>
    <row r="45" spans="1:13" ht="15.6" x14ac:dyDescent="0.3">
      <c r="A45" s="116"/>
      <c r="B45" s="117"/>
      <c r="C45" s="118"/>
      <c r="D45" s="794"/>
      <c r="E45" s="794"/>
      <c r="F45" s="794"/>
      <c r="G45" s="794"/>
      <c r="H45" s="794"/>
      <c r="I45" s="794"/>
      <c r="J45" s="794"/>
      <c r="K45" s="794"/>
      <c r="L45" s="794"/>
      <c r="M45" s="794"/>
    </row>
    <row r="46" spans="1:13" ht="15.6" x14ac:dyDescent="0.3">
      <c r="A46" s="116"/>
      <c r="B46" s="117"/>
      <c r="C46" s="118"/>
      <c r="D46" s="794"/>
      <c r="E46" s="794"/>
      <c r="F46" s="794"/>
      <c r="G46" s="794"/>
      <c r="H46" s="794"/>
      <c r="I46" s="794"/>
      <c r="J46" s="794"/>
      <c r="K46" s="794"/>
      <c r="L46" s="794"/>
      <c r="M46" s="794"/>
    </row>
    <row r="47" spans="1:13" ht="15.6" x14ac:dyDescent="0.3">
      <c r="A47" s="116"/>
      <c r="B47" s="117"/>
      <c r="C47" s="118"/>
      <c r="D47" s="794"/>
      <c r="E47" s="794"/>
      <c r="F47" s="794"/>
      <c r="G47" s="794"/>
      <c r="H47" s="794"/>
      <c r="I47" s="794"/>
      <c r="J47" s="794"/>
      <c r="K47" s="794"/>
      <c r="L47" s="794"/>
      <c r="M47" s="794"/>
    </row>
    <row r="48" spans="1:13" ht="15.6" x14ac:dyDescent="0.3">
      <c r="A48" s="116"/>
      <c r="B48" s="117"/>
      <c r="C48" s="118"/>
      <c r="D48" s="794"/>
      <c r="E48" s="794"/>
      <c r="F48" s="794"/>
      <c r="G48" s="794"/>
      <c r="H48" s="794"/>
      <c r="I48" s="794"/>
      <c r="J48" s="794"/>
      <c r="K48" s="794"/>
      <c r="L48" s="794"/>
      <c r="M48" s="794"/>
    </row>
    <row r="49" spans="1:13" ht="15.6" x14ac:dyDescent="0.3">
      <c r="A49" s="116"/>
      <c r="B49" s="115"/>
      <c r="C49" s="122"/>
      <c r="D49" s="863"/>
      <c r="E49" s="863"/>
      <c r="F49" s="863"/>
      <c r="G49" s="863"/>
      <c r="H49" s="864"/>
      <c r="I49" s="864"/>
      <c r="J49" s="864"/>
      <c r="K49" s="864"/>
      <c r="L49" s="864"/>
      <c r="M49" s="864"/>
    </row>
  </sheetData>
  <sheetProtection algorithmName="SHA-512" hashValue="8a2VFi8OmrpceRIqMpidBF9lBr0iUFSffibH9lTDtIjHjoMo3qwRgOcrGf+HdoWv249Xyto9xSUBez3WJP1J4A==" saltValue="3QkZiEPpJxhK6jzn+huzxw==" spinCount="100000" sheet="1" objects="1" scenarios="1"/>
  <mergeCells count="88">
    <mergeCell ref="D47:G47"/>
    <mergeCell ref="H47:M47"/>
    <mergeCell ref="D48:G48"/>
    <mergeCell ref="H48:M48"/>
    <mergeCell ref="D49:G49"/>
    <mergeCell ref="H49:M49"/>
    <mergeCell ref="D44:G44"/>
    <mergeCell ref="H44:M44"/>
    <mergeCell ref="D45:G45"/>
    <mergeCell ref="H45:M45"/>
    <mergeCell ref="D46:G46"/>
    <mergeCell ref="H46:M46"/>
    <mergeCell ref="D41:G41"/>
    <mergeCell ref="H41:M41"/>
    <mergeCell ref="D42:G42"/>
    <mergeCell ref="H42:M42"/>
    <mergeCell ref="D43:G43"/>
    <mergeCell ref="H43:M43"/>
    <mergeCell ref="D40:G40"/>
    <mergeCell ref="H40:M40"/>
    <mergeCell ref="B31:D31"/>
    <mergeCell ref="E31:I31"/>
    <mergeCell ref="J31:M31"/>
    <mergeCell ref="B32:D32"/>
    <mergeCell ref="E32:M32"/>
    <mergeCell ref="E33:M33"/>
    <mergeCell ref="B34:M34"/>
    <mergeCell ref="B35:M35"/>
    <mergeCell ref="B36:M36"/>
    <mergeCell ref="B37:M37"/>
    <mergeCell ref="C39:M39"/>
    <mergeCell ref="B29:D29"/>
    <mergeCell ref="F29:G29"/>
    <mergeCell ref="I29:J29"/>
    <mergeCell ref="K29:L29"/>
    <mergeCell ref="B30:D30"/>
    <mergeCell ref="E30:M30"/>
    <mergeCell ref="B26:D26"/>
    <mergeCell ref="E26:M26"/>
    <mergeCell ref="B27:D27"/>
    <mergeCell ref="E27:M27"/>
    <mergeCell ref="B28:D28"/>
    <mergeCell ref="E28:M28"/>
    <mergeCell ref="B25:D25"/>
    <mergeCell ref="E25:M25"/>
    <mergeCell ref="B19:D19"/>
    <mergeCell ref="E19:F19"/>
    <mergeCell ref="G19:H19"/>
    <mergeCell ref="I19:M19"/>
    <mergeCell ref="B20:M20"/>
    <mergeCell ref="B21:M21"/>
    <mergeCell ref="B22:M22"/>
    <mergeCell ref="B23:D23"/>
    <mergeCell ref="E23:M23"/>
    <mergeCell ref="B24:D24"/>
    <mergeCell ref="E24:M24"/>
    <mergeCell ref="B18:D18"/>
    <mergeCell ref="E18:M18"/>
    <mergeCell ref="B13:D13"/>
    <mergeCell ref="E13:M13"/>
    <mergeCell ref="B14:D14"/>
    <mergeCell ref="E14:M14"/>
    <mergeCell ref="B15:D15"/>
    <mergeCell ref="E15:M15"/>
    <mergeCell ref="B16:D16"/>
    <mergeCell ref="E16:G16"/>
    <mergeCell ref="H16:M16"/>
    <mergeCell ref="B17:D17"/>
    <mergeCell ref="E17:M17"/>
    <mergeCell ref="B10:D10"/>
    <mergeCell ref="E10:M10"/>
    <mergeCell ref="B11:D11"/>
    <mergeCell ref="E11:M11"/>
    <mergeCell ref="B12:D12"/>
    <mergeCell ref="E12:M12"/>
    <mergeCell ref="B9:D9"/>
    <mergeCell ref="E9:M9"/>
    <mergeCell ref="B2:M2"/>
    <mergeCell ref="B3:M3"/>
    <mergeCell ref="B4:E4"/>
    <mergeCell ref="F4:I4"/>
    <mergeCell ref="J4:M4"/>
    <mergeCell ref="B5:J5"/>
    <mergeCell ref="B6:M6"/>
    <mergeCell ref="B7:J7"/>
    <mergeCell ref="B8:D8"/>
    <mergeCell ref="E8:G8"/>
    <mergeCell ref="H8:M8"/>
  </mergeCells>
  <hyperlinks>
    <hyperlink ref="A1" location="'2.6.2.h.1.d'!A1" display="REGRESAR"/>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L14"/>
  <sheetViews>
    <sheetView showGridLines="0" zoomScale="90" zoomScaleNormal="90" workbookViewId="0"/>
  </sheetViews>
  <sheetFormatPr defaultColWidth="11.44140625" defaultRowHeight="13.2" x14ac:dyDescent="0.25"/>
  <cols>
    <col min="1" max="16384" width="11.44140625" style="33"/>
  </cols>
  <sheetData>
    <row r="1" spans="1:12" ht="14.4" x14ac:dyDescent="0.3">
      <c r="A1" s="165" t="s">
        <v>178</v>
      </c>
      <c r="C1" s="165" t="s">
        <v>413</v>
      </c>
    </row>
    <row r="2" spans="1:12" ht="15.6" x14ac:dyDescent="0.3">
      <c r="A2" s="165"/>
      <c r="B2" s="89" t="s">
        <v>375</v>
      </c>
    </row>
    <row r="3" spans="1:12" ht="15.6" x14ac:dyDescent="0.3">
      <c r="B3" s="171" t="s">
        <v>336</v>
      </c>
      <c r="C3" s="88"/>
      <c r="D3" s="88"/>
      <c r="E3" s="88"/>
      <c r="F3" s="88"/>
      <c r="G3" s="88"/>
      <c r="H3" s="88"/>
      <c r="I3" s="88"/>
      <c r="J3" s="88"/>
      <c r="K3" s="88"/>
    </row>
    <row r="4" spans="1:12" ht="15.6" x14ac:dyDescent="0.3">
      <c r="B4" s="171" t="s">
        <v>337</v>
      </c>
      <c r="C4" s="88"/>
      <c r="D4" s="88"/>
      <c r="E4" s="88"/>
      <c r="F4" s="88"/>
      <c r="G4" s="88"/>
      <c r="H4" s="88"/>
      <c r="I4" s="88"/>
      <c r="J4" s="88"/>
      <c r="K4" s="88"/>
    </row>
    <row r="5" spans="1:12" ht="15.6" x14ac:dyDescent="0.3">
      <c r="B5" s="171" t="s">
        <v>338</v>
      </c>
      <c r="C5" s="88"/>
      <c r="D5" s="88"/>
      <c r="E5" s="88"/>
      <c r="F5" s="88"/>
      <c r="G5" s="88"/>
      <c r="H5" s="88"/>
      <c r="I5" s="88"/>
      <c r="J5" s="88"/>
      <c r="K5" s="88"/>
    </row>
    <row r="6" spans="1:12" ht="15.6" x14ac:dyDescent="0.3">
      <c r="B6" s="171" t="s">
        <v>339</v>
      </c>
      <c r="C6" s="88"/>
      <c r="D6" s="88"/>
      <c r="E6" s="88"/>
      <c r="F6" s="88"/>
      <c r="G6" s="88"/>
      <c r="H6" s="88"/>
      <c r="I6" s="88"/>
      <c r="J6" s="88"/>
      <c r="K6" s="88"/>
    </row>
    <row r="7" spans="1:12" ht="15.6" x14ac:dyDescent="0.3">
      <c r="B7" s="88"/>
      <c r="C7" s="88"/>
      <c r="D7" s="88"/>
      <c r="E7" s="88"/>
      <c r="F7" s="88"/>
      <c r="G7" s="88"/>
      <c r="H7" s="88"/>
      <c r="I7" s="88"/>
      <c r="J7" s="88"/>
      <c r="K7" s="88"/>
    </row>
    <row r="8" spans="1:12" ht="15.6" x14ac:dyDescent="0.3">
      <c r="A8" s="49"/>
      <c r="B8" s="82" t="s">
        <v>1476</v>
      </c>
      <c r="C8" s="154"/>
      <c r="D8" s="154"/>
      <c r="E8" s="154"/>
      <c r="F8" s="154"/>
      <c r="G8" s="154"/>
      <c r="H8" s="154"/>
      <c r="I8" s="154"/>
      <c r="J8" s="154"/>
      <c r="K8" s="154"/>
      <c r="L8" s="49"/>
    </row>
    <row r="9" spans="1:12" ht="37.5" customHeight="1" x14ac:dyDescent="0.3">
      <c r="A9" s="49"/>
      <c r="B9" s="1181" t="s">
        <v>536</v>
      </c>
      <c r="C9" s="1181"/>
      <c r="D9" s="1181"/>
      <c r="E9" s="1181"/>
      <c r="F9" s="1181"/>
      <c r="G9" s="1181"/>
      <c r="H9" s="1181"/>
      <c r="I9" s="1181"/>
      <c r="J9" s="1181"/>
      <c r="K9" s="1181"/>
      <c r="L9" s="49"/>
    </row>
    <row r="10" spans="1:12" ht="15.6" x14ac:dyDescent="0.3">
      <c r="A10" s="49"/>
      <c r="B10" s="299"/>
      <c r="C10" s="299"/>
      <c r="D10" s="298"/>
      <c r="E10" s="298"/>
      <c r="F10" s="298"/>
      <c r="G10" s="298"/>
      <c r="H10" s="298"/>
      <c r="I10" s="298"/>
      <c r="J10" s="298"/>
      <c r="K10" s="298"/>
      <c r="L10" s="49"/>
    </row>
    <row r="11" spans="1:12" ht="39.6" x14ac:dyDescent="0.25">
      <c r="B11" s="243" t="s">
        <v>509</v>
      </c>
      <c r="C11" s="243" t="s">
        <v>35</v>
      </c>
      <c r="D11" s="17" t="s">
        <v>75</v>
      </c>
      <c r="E11" s="17" t="s">
        <v>76</v>
      </c>
      <c r="F11" s="17" t="s">
        <v>77</v>
      </c>
      <c r="G11" s="17" t="s">
        <v>78</v>
      </c>
      <c r="H11" s="17" t="s">
        <v>79</v>
      </c>
      <c r="I11" s="17" t="s">
        <v>81</v>
      </c>
      <c r="J11" s="17" t="s">
        <v>73</v>
      </c>
      <c r="K11" s="17" t="s">
        <v>47</v>
      </c>
    </row>
    <row r="12" spans="1:12" ht="23.25" customHeight="1" x14ac:dyDescent="0.25">
      <c r="B12" s="285" t="s">
        <v>31</v>
      </c>
      <c r="C12" s="388">
        <v>93017</v>
      </c>
      <c r="D12" s="388">
        <v>35701</v>
      </c>
      <c r="E12" s="388">
        <v>16925</v>
      </c>
      <c r="F12" s="388">
        <v>20427</v>
      </c>
      <c r="G12" s="388">
        <v>11913</v>
      </c>
      <c r="H12" s="388">
        <v>1117</v>
      </c>
      <c r="I12" s="388">
        <v>1155</v>
      </c>
      <c r="J12" s="388">
        <v>1600</v>
      </c>
      <c r="K12" s="388">
        <v>4179</v>
      </c>
    </row>
    <row r="13" spans="1:12" x14ac:dyDescent="0.25">
      <c r="B13" s="266"/>
      <c r="C13" s="3"/>
      <c r="D13" s="3"/>
      <c r="E13" s="3"/>
      <c r="F13" s="3"/>
      <c r="G13" s="3"/>
      <c r="H13" s="3"/>
      <c r="I13" s="3"/>
      <c r="J13" s="3"/>
      <c r="K13" s="3"/>
    </row>
    <row r="14" spans="1:12" x14ac:dyDescent="0.25">
      <c r="B14" s="1185" t="s">
        <v>1566</v>
      </c>
      <c r="C14" s="1185"/>
      <c r="D14" s="1185"/>
      <c r="E14" s="1185"/>
      <c r="F14" s="1185"/>
      <c r="G14" s="1185"/>
      <c r="H14" s="1185"/>
      <c r="I14" s="1185"/>
      <c r="J14" s="1185"/>
      <c r="K14" s="1185"/>
    </row>
  </sheetData>
  <sheetProtection algorithmName="SHA-512" hashValue="YY+sAvMrmYOFvcuLLh7iHvC3jHAzY+5YMifyP10yKT6DM23llukVCMeC49wNrtyazZj7mKrAH2J9PoBu1PeF2A==" saltValue="0JlNPiPoXbKqh9h9or29KQ==" spinCount="100000" sheet="1" objects="1" scenarios="1"/>
  <mergeCells count="2">
    <mergeCell ref="B9:K9"/>
    <mergeCell ref="B14:K14"/>
  </mergeCells>
  <hyperlinks>
    <hyperlink ref="A1" location="'C2'!A1" display="Regresar"/>
    <hyperlink ref="C1" location="M2.6.2.h.1.e!A1" display="Ver metadato "/>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M49"/>
  <sheetViews>
    <sheetView showGridLines="0" zoomScale="90" zoomScaleNormal="90" workbookViewId="0"/>
  </sheetViews>
  <sheetFormatPr defaultColWidth="11.5546875" defaultRowHeight="14.4" x14ac:dyDescent="0.3"/>
  <cols>
    <col min="3" max="3" width="13" customWidth="1"/>
    <col min="13" max="13" width="16.88671875" customWidth="1"/>
  </cols>
  <sheetData>
    <row r="1" spans="1:13" ht="15.6" x14ac:dyDescent="0.3">
      <c r="A1" s="188" t="s">
        <v>183</v>
      </c>
      <c r="B1" s="115"/>
      <c r="C1" s="115"/>
      <c r="D1" s="115"/>
      <c r="E1" s="116"/>
      <c r="F1" s="116"/>
      <c r="G1" s="116"/>
      <c r="H1" s="116"/>
      <c r="I1" s="116"/>
      <c r="J1" s="116"/>
      <c r="K1" s="116"/>
      <c r="L1" s="116"/>
      <c r="M1" s="116"/>
    </row>
    <row r="2" spans="1:13" ht="15.6" x14ac:dyDescent="0.3">
      <c r="A2" s="116"/>
      <c r="B2" s="828" t="s">
        <v>202</v>
      </c>
      <c r="C2" s="828"/>
      <c r="D2" s="828"/>
      <c r="E2" s="828"/>
      <c r="F2" s="828"/>
      <c r="G2" s="828"/>
      <c r="H2" s="828"/>
      <c r="I2" s="828"/>
      <c r="J2" s="828"/>
      <c r="K2" s="828"/>
      <c r="L2" s="828"/>
      <c r="M2" s="828"/>
    </row>
    <row r="3" spans="1:13" ht="16.2" thickBot="1" x14ac:dyDescent="0.35">
      <c r="A3" s="116"/>
      <c r="B3" s="827"/>
      <c r="C3" s="827"/>
      <c r="D3" s="827"/>
      <c r="E3" s="827"/>
      <c r="F3" s="827"/>
      <c r="G3" s="827"/>
      <c r="H3" s="827"/>
      <c r="I3" s="827"/>
      <c r="J3" s="827"/>
      <c r="K3" s="827"/>
      <c r="L3" s="827"/>
      <c r="M3" s="827"/>
    </row>
    <row r="4" spans="1:13" ht="16.2" thickBot="1" x14ac:dyDescent="0.35">
      <c r="A4" s="116"/>
      <c r="B4" s="847" t="s">
        <v>203</v>
      </c>
      <c r="C4" s="848"/>
      <c r="D4" s="848"/>
      <c r="E4" s="848"/>
      <c r="F4" s="848" t="s">
        <v>204</v>
      </c>
      <c r="G4" s="848"/>
      <c r="H4" s="848"/>
      <c r="I4" s="848"/>
      <c r="J4" s="848" t="s">
        <v>205</v>
      </c>
      <c r="K4" s="848"/>
      <c r="L4" s="848"/>
      <c r="M4" s="849"/>
    </row>
    <row r="5" spans="1:13" ht="15.6" x14ac:dyDescent="0.3">
      <c r="A5" s="116"/>
      <c r="B5" s="845" t="s">
        <v>206</v>
      </c>
      <c r="C5" s="845"/>
      <c r="D5" s="845"/>
      <c r="E5" s="845"/>
      <c r="F5" s="845"/>
      <c r="G5" s="845"/>
      <c r="H5" s="845"/>
      <c r="I5" s="845"/>
      <c r="J5" s="845"/>
      <c r="K5" s="117"/>
      <c r="L5" s="117"/>
      <c r="M5" s="117"/>
    </row>
    <row r="6" spans="1:13" ht="15.6" x14ac:dyDescent="0.3">
      <c r="A6" s="116"/>
      <c r="B6" s="828" t="s">
        <v>207</v>
      </c>
      <c r="C6" s="828"/>
      <c r="D6" s="828"/>
      <c r="E6" s="828"/>
      <c r="F6" s="828"/>
      <c r="G6" s="828"/>
      <c r="H6" s="828"/>
      <c r="I6" s="828"/>
      <c r="J6" s="828"/>
      <c r="K6" s="828"/>
      <c r="L6" s="828"/>
      <c r="M6" s="828"/>
    </row>
    <row r="7" spans="1:13" ht="16.2" thickBot="1" x14ac:dyDescent="0.35">
      <c r="A7" s="116"/>
      <c r="B7" s="827"/>
      <c r="C7" s="827"/>
      <c r="D7" s="827"/>
      <c r="E7" s="827"/>
      <c r="F7" s="827"/>
      <c r="G7" s="827"/>
      <c r="H7" s="827"/>
      <c r="I7" s="827"/>
      <c r="J7" s="827"/>
      <c r="K7" s="117"/>
      <c r="L7" s="117"/>
      <c r="M7" s="117"/>
    </row>
    <row r="8" spans="1:13" ht="15.6" x14ac:dyDescent="0.3">
      <c r="A8" s="116"/>
      <c r="B8" s="829" t="s">
        <v>208</v>
      </c>
      <c r="C8" s="830"/>
      <c r="D8" s="830"/>
      <c r="E8" s="830" t="s">
        <v>1231</v>
      </c>
      <c r="F8" s="830"/>
      <c r="G8" s="830"/>
      <c r="H8" s="830" t="s">
        <v>209</v>
      </c>
      <c r="I8" s="830"/>
      <c r="J8" s="830"/>
      <c r="K8" s="830"/>
      <c r="L8" s="830"/>
      <c r="M8" s="846"/>
    </row>
    <row r="9" spans="1:13" ht="15.6" x14ac:dyDescent="0.3">
      <c r="A9" s="116"/>
      <c r="B9" s="820" t="s">
        <v>210</v>
      </c>
      <c r="C9" s="796"/>
      <c r="D9" s="797"/>
      <c r="E9" s="841" t="s">
        <v>537</v>
      </c>
      <c r="F9" s="842"/>
      <c r="G9" s="842"/>
      <c r="H9" s="842"/>
      <c r="I9" s="842"/>
      <c r="J9" s="842"/>
      <c r="K9" s="842"/>
      <c r="L9" s="842"/>
      <c r="M9" s="843"/>
    </row>
    <row r="10" spans="1:13" ht="15.6" x14ac:dyDescent="0.3">
      <c r="A10" s="116"/>
      <c r="B10" s="820" t="s">
        <v>211</v>
      </c>
      <c r="C10" s="796"/>
      <c r="D10" s="797"/>
      <c r="E10" s="795" t="s">
        <v>11</v>
      </c>
      <c r="F10" s="796"/>
      <c r="G10" s="796"/>
      <c r="H10" s="796"/>
      <c r="I10" s="796"/>
      <c r="J10" s="796"/>
      <c r="K10" s="796"/>
      <c r="L10" s="796"/>
      <c r="M10" s="844"/>
    </row>
    <row r="11" spans="1:13" ht="15.6" x14ac:dyDescent="0.3">
      <c r="A11" s="116"/>
      <c r="B11" s="804" t="s">
        <v>1311</v>
      </c>
      <c r="C11" s="794"/>
      <c r="D11" s="794"/>
      <c r="E11" s="805" t="s">
        <v>336</v>
      </c>
      <c r="F11" s="805" t="s">
        <v>336</v>
      </c>
      <c r="G11" s="805" t="s">
        <v>336</v>
      </c>
      <c r="H11" s="805" t="s">
        <v>336</v>
      </c>
      <c r="I11" s="805" t="s">
        <v>336</v>
      </c>
      <c r="J11" s="805" t="s">
        <v>336</v>
      </c>
      <c r="K11" s="805" t="s">
        <v>336</v>
      </c>
      <c r="L11" s="805" t="s">
        <v>336</v>
      </c>
      <c r="M11" s="806" t="s">
        <v>336</v>
      </c>
    </row>
    <row r="12" spans="1:13" ht="15.6" x14ac:dyDescent="0.3">
      <c r="A12" s="116"/>
      <c r="B12" s="804" t="s">
        <v>1312</v>
      </c>
      <c r="C12" s="794"/>
      <c r="D12" s="794"/>
      <c r="E12" s="805" t="s">
        <v>337</v>
      </c>
      <c r="F12" s="805" t="s">
        <v>337</v>
      </c>
      <c r="G12" s="805" t="s">
        <v>337</v>
      </c>
      <c r="H12" s="805" t="s">
        <v>337</v>
      </c>
      <c r="I12" s="805" t="s">
        <v>337</v>
      </c>
      <c r="J12" s="805" t="s">
        <v>337</v>
      </c>
      <c r="K12" s="805" t="s">
        <v>337</v>
      </c>
      <c r="L12" s="805" t="s">
        <v>337</v>
      </c>
      <c r="M12" s="806" t="s">
        <v>337</v>
      </c>
    </row>
    <row r="13" spans="1:13" ht="15.6" x14ac:dyDescent="0.3">
      <c r="A13" s="116"/>
      <c r="B13" s="804" t="s">
        <v>1313</v>
      </c>
      <c r="C13" s="794"/>
      <c r="D13" s="794"/>
      <c r="E13" s="821" t="s">
        <v>338</v>
      </c>
      <c r="F13" s="822" t="s">
        <v>338</v>
      </c>
      <c r="G13" s="822" t="s">
        <v>338</v>
      </c>
      <c r="H13" s="822" t="s">
        <v>338</v>
      </c>
      <c r="I13" s="822" t="s">
        <v>338</v>
      </c>
      <c r="J13" s="822" t="s">
        <v>338</v>
      </c>
      <c r="K13" s="822" t="s">
        <v>338</v>
      </c>
      <c r="L13" s="822" t="s">
        <v>338</v>
      </c>
      <c r="M13" s="823" t="s">
        <v>338</v>
      </c>
    </row>
    <row r="14" spans="1:13" ht="15.6" x14ac:dyDescent="0.3">
      <c r="A14" s="116"/>
      <c r="B14" s="804" t="s">
        <v>215</v>
      </c>
      <c r="C14" s="794"/>
      <c r="D14" s="794"/>
      <c r="E14" s="824"/>
      <c r="F14" s="825"/>
      <c r="G14" s="825"/>
      <c r="H14" s="825"/>
      <c r="I14" s="825"/>
      <c r="J14" s="825"/>
      <c r="K14" s="825"/>
      <c r="L14" s="825"/>
      <c r="M14" s="826"/>
    </row>
    <row r="15" spans="1:13" ht="15.6" x14ac:dyDescent="0.3">
      <c r="A15" s="116"/>
      <c r="B15" s="804" t="s">
        <v>216</v>
      </c>
      <c r="C15" s="794"/>
      <c r="D15" s="794"/>
      <c r="E15" s="814" t="s">
        <v>429</v>
      </c>
      <c r="F15" s="815"/>
      <c r="G15" s="815"/>
      <c r="H15" s="815"/>
      <c r="I15" s="815"/>
      <c r="J15" s="815"/>
      <c r="K15" s="815"/>
      <c r="L15" s="815"/>
      <c r="M15" s="816"/>
    </row>
    <row r="16" spans="1:13" ht="15.6" x14ac:dyDescent="0.3">
      <c r="A16" s="116"/>
      <c r="B16" s="804" t="s">
        <v>218</v>
      </c>
      <c r="C16" s="794"/>
      <c r="D16" s="794"/>
      <c r="E16" s="839" t="s">
        <v>219</v>
      </c>
      <c r="F16" s="818"/>
      <c r="G16" s="819"/>
      <c r="H16" s="821" t="s">
        <v>377</v>
      </c>
      <c r="I16" s="822"/>
      <c r="J16" s="822"/>
      <c r="K16" s="822"/>
      <c r="L16" s="822"/>
      <c r="M16" s="823"/>
    </row>
    <row r="17" spans="1:13" ht="15.6" x14ac:dyDescent="0.3">
      <c r="A17" s="116"/>
      <c r="B17" s="804" t="s">
        <v>221</v>
      </c>
      <c r="C17" s="794"/>
      <c r="D17" s="794"/>
      <c r="E17" s="821" t="s">
        <v>222</v>
      </c>
      <c r="F17" s="822"/>
      <c r="G17" s="822"/>
      <c r="H17" s="822"/>
      <c r="I17" s="822"/>
      <c r="J17" s="822"/>
      <c r="K17" s="822"/>
      <c r="L17" s="822"/>
      <c r="M17" s="823"/>
    </row>
    <row r="18" spans="1:13" ht="15.6" x14ac:dyDescent="0.3">
      <c r="A18" s="116"/>
      <c r="B18" s="820" t="s">
        <v>223</v>
      </c>
      <c r="C18" s="796"/>
      <c r="D18" s="797"/>
      <c r="E18" s="821"/>
      <c r="F18" s="822"/>
      <c r="G18" s="822"/>
      <c r="H18" s="822"/>
      <c r="I18" s="822"/>
      <c r="J18" s="822"/>
      <c r="K18" s="822"/>
      <c r="L18" s="822"/>
      <c r="M18" s="823"/>
    </row>
    <row r="19" spans="1:13" ht="16.2" thickBot="1" x14ac:dyDescent="0.35">
      <c r="A19" s="116"/>
      <c r="B19" s="834" t="s">
        <v>225</v>
      </c>
      <c r="C19" s="835"/>
      <c r="D19" s="836"/>
      <c r="E19" s="837" t="s">
        <v>373</v>
      </c>
      <c r="F19" s="837"/>
      <c r="G19" s="837" t="s">
        <v>227</v>
      </c>
      <c r="H19" s="837"/>
      <c r="I19" s="860" t="s">
        <v>440</v>
      </c>
      <c r="J19" s="860"/>
      <c r="K19" s="860"/>
      <c r="L19" s="860"/>
      <c r="M19" s="1184"/>
    </row>
    <row r="20" spans="1:13" ht="15.6" x14ac:dyDescent="0.3">
      <c r="A20" s="116"/>
      <c r="B20" s="827"/>
      <c r="C20" s="827"/>
      <c r="D20" s="827"/>
      <c r="E20" s="827"/>
      <c r="F20" s="827"/>
      <c r="G20" s="827"/>
      <c r="H20" s="827"/>
      <c r="I20" s="827"/>
      <c r="J20" s="827"/>
      <c r="K20" s="827"/>
      <c r="L20" s="827"/>
      <c r="M20" s="827"/>
    </row>
    <row r="21" spans="1:13" ht="15.6" x14ac:dyDescent="0.3">
      <c r="A21" s="116"/>
      <c r="B21" s="828" t="s">
        <v>229</v>
      </c>
      <c r="C21" s="828"/>
      <c r="D21" s="828"/>
      <c r="E21" s="828"/>
      <c r="F21" s="828"/>
      <c r="G21" s="828"/>
      <c r="H21" s="828"/>
      <c r="I21" s="828"/>
      <c r="J21" s="828"/>
      <c r="K21" s="828"/>
      <c r="L21" s="828"/>
      <c r="M21" s="828"/>
    </row>
    <row r="22" spans="1:13" ht="16.2" thickBot="1" x14ac:dyDescent="0.35">
      <c r="A22" s="116"/>
      <c r="B22" s="827"/>
      <c r="C22" s="827"/>
      <c r="D22" s="827"/>
      <c r="E22" s="827"/>
      <c r="F22" s="827"/>
      <c r="G22" s="827"/>
      <c r="H22" s="827"/>
      <c r="I22" s="827"/>
      <c r="J22" s="827"/>
      <c r="K22" s="827"/>
      <c r="L22" s="827"/>
      <c r="M22" s="827"/>
    </row>
    <row r="23" spans="1:13" ht="37.5" customHeight="1" x14ac:dyDescent="0.3">
      <c r="A23" s="116"/>
      <c r="B23" s="829" t="s">
        <v>230</v>
      </c>
      <c r="C23" s="830"/>
      <c r="D23" s="830"/>
      <c r="E23" s="831" t="s">
        <v>274</v>
      </c>
      <c r="F23" s="832"/>
      <c r="G23" s="832"/>
      <c r="H23" s="832"/>
      <c r="I23" s="832"/>
      <c r="J23" s="832"/>
      <c r="K23" s="832"/>
      <c r="L23" s="832"/>
      <c r="M23" s="833"/>
    </row>
    <row r="24" spans="1:13" ht="345.75" customHeight="1" x14ac:dyDescent="0.3">
      <c r="A24" s="116"/>
      <c r="B24" s="820" t="s">
        <v>231</v>
      </c>
      <c r="C24" s="796"/>
      <c r="D24" s="797"/>
      <c r="E24" s="821" t="s">
        <v>421</v>
      </c>
      <c r="F24" s="822"/>
      <c r="G24" s="822"/>
      <c r="H24" s="822"/>
      <c r="I24" s="822"/>
      <c r="J24" s="822"/>
      <c r="K24" s="822"/>
      <c r="L24" s="822"/>
      <c r="M24" s="823"/>
    </row>
    <row r="25" spans="1:13" ht="15.6" x14ac:dyDescent="0.3">
      <c r="A25" s="116"/>
      <c r="B25" s="804" t="s">
        <v>232</v>
      </c>
      <c r="C25" s="794"/>
      <c r="D25" s="794"/>
      <c r="E25" s="821" t="s">
        <v>441</v>
      </c>
      <c r="F25" s="825"/>
      <c r="G25" s="825"/>
      <c r="H25" s="825"/>
      <c r="I25" s="825"/>
      <c r="J25" s="825"/>
      <c r="K25" s="825"/>
      <c r="L25" s="825"/>
      <c r="M25" s="826"/>
    </row>
    <row r="26" spans="1:13" ht="25.5" customHeight="1" x14ac:dyDescent="0.3">
      <c r="A26" s="116"/>
      <c r="B26" s="804" t="s">
        <v>233</v>
      </c>
      <c r="C26" s="794"/>
      <c r="D26" s="794"/>
      <c r="E26" s="855" t="s">
        <v>276</v>
      </c>
      <c r="F26" s="805"/>
      <c r="G26" s="805"/>
      <c r="H26" s="805"/>
      <c r="I26" s="805"/>
      <c r="J26" s="805"/>
      <c r="K26" s="805"/>
      <c r="L26" s="805"/>
      <c r="M26" s="806"/>
    </row>
    <row r="27" spans="1:13" ht="35.25" customHeight="1" x14ac:dyDescent="0.3">
      <c r="A27" s="116"/>
      <c r="B27" s="804" t="s">
        <v>234</v>
      </c>
      <c r="C27" s="794"/>
      <c r="D27" s="794"/>
      <c r="E27" s="814" t="s">
        <v>1574</v>
      </c>
      <c r="F27" s="815"/>
      <c r="G27" s="815"/>
      <c r="H27" s="815"/>
      <c r="I27" s="815"/>
      <c r="J27" s="815"/>
      <c r="K27" s="815"/>
      <c r="L27" s="815"/>
      <c r="M27" s="816"/>
    </row>
    <row r="28" spans="1:13" ht="15.6" x14ac:dyDescent="0.3">
      <c r="A28" s="116"/>
      <c r="B28" s="804" t="s">
        <v>235</v>
      </c>
      <c r="C28" s="794"/>
      <c r="D28" s="794"/>
      <c r="E28" s="814" t="s">
        <v>1275</v>
      </c>
      <c r="F28" s="815"/>
      <c r="G28" s="815"/>
      <c r="H28" s="815"/>
      <c r="I28" s="815"/>
      <c r="J28" s="815"/>
      <c r="K28" s="815"/>
      <c r="L28" s="815"/>
      <c r="M28" s="816"/>
    </row>
    <row r="29" spans="1:13" ht="15.6" x14ac:dyDescent="0.3">
      <c r="A29" s="116"/>
      <c r="B29" s="923" t="s">
        <v>236</v>
      </c>
      <c r="C29" s="822"/>
      <c r="D29" s="924"/>
      <c r="E29" s="118"/>
      <c r="F29" s="794" t="s">
        <v>237</v>
      </c>
      <c r="G29" s="794"/>
      <c r="H29" s="118" t="s">
        <v>238</v>
      </c>
      <c r="I29" s="794" t="s">
        <v>239</v>
      </c>
      <c r="J29" s="794"/>
      <c r="K29" s="794" t="s">
        <v>240</v>
      </c>
      <c r="L29" s="794"/>
      <c r="M29" s="209" t="s">
        <v>433</v>
      </c>
    </row>
    <row r="30" spans="1:13" ht="15.6" x14ac:dyDescent="0.3">
      <c r="A30" s="116"/>
      <c r="B30" s="804" t="s">
        <v>242</v>
      </c>
      <c r="C30" s="794"/>
      <c r="D30" s="794"/>
      <c r="E30" s="805" t="s">
        <v>1567</v>
      </c>
      <c r="F30" s="805"/>
      <c r="G30" s="805"/>
      <c r="H30" s="805"/>
      <c r="I30" s="805"/>
      <c r="J30" s="805"/>
      <c r="K30" s="805"/>
      <c r="L30" s="805"/>
      <c r="M30" s="806"/>
    </row>
    <row r="31" spans="1:13" ht="15.6" x14ac:dyDescent="0.3">
      <c r="A31" s="116"/>
      <c r="B31" s="804" t="s">
        <v>218</v>
      </c>
      <c r="C31" s="794"/>
      <c r="D31" s="794"/>
      <c r="E31" s="794" t="s">
        <v>244</v>
      </c>
      <c r="F31" s="794"/>
      <c r="G31" s="794"/>
      <c r="H31" s="794"/>
      <c r="I31" s="794"/>
      <c r="J31" s="929" t="s">
        <v>442</v>
      </c>
      <c r="K31" s="929"/>
      <c r="L31" s="929"/>
      <c r="M31" s="930"/>
    </row>
    <row r="32" spans="1:13" ht="15.6" x14ac:dyDescent="0.3">
      <c r="A32" s="116"/>
      <c r="B32" s="804" t="s">
        <v>246</v>
      </c>
      <c r="C32" s="794"/>
      <c r="D32" s="794"/>
      <c r="E32" s="805" t="s">
        <v>1575</v>
      </c>
      <c r="F32" s="805"/>
      <c r="G32" s="805"/>
      <c r="H32" s="805"/>
      <c r="I32" s="805"/>
      <c r="J32" s="805"/>
      <c r="K32" s="805"/>
      <c r="L32" s="805"/>
      <c r="M32" s="806"/>
    </row>
    <row r="33" spans="1:13" ht="15.6" x14ac:dyDescent="0.3">
      <c r="A33" s="116"/>
      <c r="B33" s="120" t="s">
        <v>248</v>
      </c>
      <c r="C33" s="118"/>
      <c r="D33" s="118"/>
      <c r="E33" s="794"/>
      <c r="F33" s="794"/>
      <c r="G33" s="794"/>
      <c r="H33" s="794"/>
      <c r="I33" s="794"/>
      <c r="J33" s="794"/>
      <c r="K33" s="794"/>
      <c r="L33" s="794"/>
      <c r="M33" s="807"/>
    </row>
    <row r="34" spans="1:13" ht="15.6" x14ac:dyDescent="0.3">
      <c r="A34" s="116"/>
      <c r="B34" s="808"/>
      <c r="C34" s="809"/>
      <c r="D34" s="809"/>
      <c r="E34" s="809"/>
      <c r="F34" s="809"/>
      <c r="G34" s="809"/>
      <c r="H34" s="809"/>
      <c r="I34" s="809"/>
      <c r="J34" s="809"/>
      <c r="K34" s="809"/>
      <c r="L34" s="809"/>
      <c r="M34" s="810"/>
    </row>
    <row r="35" spans="1:13" ht="15.6" x14ac:dyDescent="0.3">
      <c r="A35" s="116"/>
      <c r="B35" s="811" t="s">
        <v>249</v>
      </c>
      <c r="C35" s="812"/>
      <c r="D35" s="812"/>
      <c r="E35" s="812"/>
      <c r="F35" s="812"/>
      <c r="G35" s="812"/>
      <c r="H35" s="812"/>
      <c r="I35" s="812"/>
      <c r="J35" s="812"/>
      <c r="K35" s="812"/>
      <c r="L35" s="812"/>
      <c r="M35" s="813"/>
    </row>
    <row r="36" spans="1:13" ht="16.2" thickBot="1" x14ac:dyDescent="0.35">
      <c r="A36" s="116"/>
      <c r="B36" s="798"/>
      <c r="C36" s="799"/>
      <c r="D36" s="799"/>
      <c r="E36" s="799"/>
      <c r="F36" s="799"/>
      <c r="G36" s="799"/>
      <c r="H36" s="799"/>
      <c r="I36" s="799"/>
      <c r="J36" s="799"/>
      <c r="K36" s="799"/>
      <c r="L36" s="799"/>
      <c r="M36" s="800"/>
    </row>
    <row r="37" spans="1:13" ht="15.6" x14ac:dyDescent="0.3">
      <c r="A37" s="116"/>
      <c r="B37" s="801"/>
      <c r="C37" s="802"/>
      <c r="D37" s="802"/>
      <c r="E37" s="802"/>
      <c r="F37" s="802"/>
      <c r="G37" s="802"/>
      <c r="H37" s="802"/>
      <c r="I37" s="802"/>
      <c r="J37" s="802"/>
      <c r="K37" s="802"/>
      <c r="L37" s="802"/>
      <c r="M37" s="803"/>
    </row>
    <row r="38" spans="1:13" ht="15.6" x14ac:dyDescent="0.3">
      <c r="A38" s="116"/>
      <c r="B38" s="117"/>
      <c r="C38" s="117"/>
      <c r="D38" s="117"/>
      <c r="E38" s="117"/>
      <c r="F38" s="117"/>
      <c r="G38" s="117"/>
      <c r="H38" s="117"/>
      <c r="I38" s="117"/>
      <c r="J38" s="117"/>
      <c r="K38" s="117"/>
      <c r="L38" s="117"/>
      <c r="M38" s="117"/>
    </row>
    <row r="39" spans="1:13" ht="15.6" x14ac:dyDescent="0.3">
      <c r="A39" s="116"/>
      <c r="B39" s="117"/>
      <c r="C39" s="794" t="s">
        <v>250</v>
      </c>
      <c r="D39" s="794"/>
      <c r="E39" s="794"/>
      <c r="F39" s="794"/>
      <c r="G39" s="794"/>
      <c r="H39" s="794"/>
      <c r="I39" s="794"/>
      <c r="J39" s="794"/>
      <c r="K39" s="794"/>
      <c r="L39" s="794"/>
      <c r="M39" s="794"/>
    </row>
    <row r="40" spans="1:13" ht="15.6" x14ac:dyDescent="0.3">
      <c r="A40" s="116"/>
      <c r="B40" s="117"/>
      <c r="C40" s="118" t="s">
        <v>251</v>
      </c>
      <c r="D40" s="795" t="s">
        <v>252</v>
      </c>
      <c r="E40" s="796"/>
      <c r="F40" s="796"/>
      <c r="G40" s="796"/>
      <c r="H40" s="795" t="s">
        <v>253</v>
      </c>
      <c r="I40" s="796"/>
      <c r="J40" s="796"/>
      <c r="K40" s="796"/>
      <c r="L40" s="796"/>
      <c r="M40" s="797"/>
    </row>
    <row r="41" spans="1:13" ht="15.6" x14ac:dyDescent="0.3">
      <c r="A41" s="116"/>
      <c r="B41" s="117"/>
      <c r="C41" s="121">
        <v>42527</v>
      </c>
      <c r="D41" s="794" t="s">
        <v>1578</v>
      </c>
      <c r="E41" s="794"/>
      <c r="F41" s="794"/>
      <c r="G41" s="794"/>
      <c r="H41" s="795" t="s">
        <v>1577</v>
      </c>
      <c r="I41" s="796"/>
      <c r="J41" s="796"/>
      <c r="K41" s="796"/>
      <c r="L41" s="796"/>
      <c r="M41" s="797"/>
    </row>
    <row r="42" spans="1:13" ht="15.6" x14ac:dyDescent="0.3">
      <c r="A42" s="116"/>
      <c r="B42" s="117"/>
      <c r="C42" s="121">
        <v>42681</v>
      </c>
      <c r="D42" s="794" t="s">
        <v>1569</v>
      </c>
      <c r="E42" s="794"/>
      <c r="F42" s="794"/>
      <c r="G42" s="794"/>
      <c r="H42" s="814" t="s">
        <v>1570</v>
      </c>
      <c r="I42" s="815"/>
      <c r="J42" s="815"/>
      <c r="K42" s="815"/>
      <c r="L42" s="815"/>
      <c r="M42" s="928"/>
    </row>
    <row r="43" spans="1:13" ht="15.6" x14ac:dyDescent="0.3">
      <c r="A43" s="116"/>
      <c r="B43" s="117"/>
      <c r="C43" s="693" t="s">
        <v>1689</v>
      </c>
      <c r="D43" s="794" t="s">
        <v>1690</v>
      </c>
      <c r="E43" s="794"/>
      <c r="F43" s="794"/>
      <c r="G43" s="794"/>
      <c r="H43" s="794" t="s">
        <v>1691</v>
      </c>
      <c r="I43" s="794"/>
      <c r="J43" s="794"/>
      <c r="K43" s="794"/>
      <c r="L43" s="794"/>
      <c r="M43" s="794"/>
    </row>
    <row r="44" spans="1:13" ht="15.6" x14ac:dyDescent="0.3">
      <c r="A44" s="116"/>
      <c r="B44" s="117"/>
      <c r="C44" s="118"/>
      <c r="D44" s="794"/>
      <c r="E44" s="794"/>
      <c r="F44" s="794"/>
      <c r="G44" s="794"/>
      <c r="H44" s="794"/>
      <c r="I44" s="794"/>
      <c r="J44" s="794"/>
      <c r="K44" s="794"/>
      <c r="L44" s="794"/>
      <c r="M44" s="794"/>
    </row>
    <row r="45" spans="1:13" ht="15.6" x14ac:dyDescent="0.3">
      <c r="A45" s="116"/>
      <c r="B45" s="117"/>
      <c r="C45" s="118"/>
      <c r="D45" s="794"/>
      <c r="E45" s="794"/>
      <c r="F45" s="794"/>
      <c r="G45" s="794"/>
      <c r="H45" s="794"/>
      <c r="I45" s="794"/>
      <c r="J45" s="794"/>
      <c r="K45" s="794"/>
      <c r="L45" s="794"/>
      <c r="M45" s="794"/>
    </row>
    <row r="46" spans="1:13" ht="15.6" x14ac:dyDescent="0.3">
      <c r="A46" s="116"/>
      <c r="B46" s="117"/>
      <c r="C46" s="118"/>
      <c r="D46" s="794"/>
      <c r="E46" s="794"/>
      <c r="F46" s="794"/>
      <c r="G46" s="794"/>
      <c r="H46" s="794"/>
      <c r="I46" s="794"/>
      <c r="J46" s="794"/>
      <c r="K46" s="794"/>
      <c r="L46" s="794"/>
      <c r="M46" s="794"/>
    </row>
    <row r="47" spans="1:13" ht="15.6" x14ac:dyDescent="0.3">
      <c r="A47" s="116"/>
      <c r="B47" s="117"/>
      <c r="C47" s="118"/>
      <c r="D47" s="794"/>
      <c r="E47" s="794"/>
      <c r="F47" s="794"/>
      <c r="G47" s="794"/>
      <c r="H47" s="794"/>
      <c r="I47" s="794"/>
      <c r="J47" s="794"/>
      <c r="K47" s="794"/>
      <c r="L47" s="794"/>
      <c r="M47" s="794"/>
    </row>
    <row r="48" spans="1:13" ht="15.6" x14ac:dyDescent="0.3">
      <c r="A48" s="116"/>
      <c r="B48" s="117"/>
      <c r="C48" s="118"/>
      <c r="D48" s="794"/>
      <c r="E48" s="794"/>
      <c r="F48" s="794"/>
      <c r="G48" s="794"/>
      <c r="H48" s="794"/>
      <c r="I48" s="794"/>
      <c r="J48" s="794"/>
      <c r="K48" s="794"/>
      <c r="L48" s="794"/>
      <c r="M48" s="794"/>
    </row>
    <row r="49" spans="1:13" ht="15.6" x14ac:dyDescent="0.3">
      <c r="A49" s="116"/>
      <c r="B49" s="115"/>
      <c r="C49" s="122"/>
      <c r="D49" s="863"/>
      <c r="E49" s="863"/>
      <c r="F49" s="863"/>
      <c r="G49" s="863"/>
      <c r="H49" s="864"/>
      <c r="I49" s="864"/>
      <c r="J49" s="864"/>
      <c r="K49" s="864"/>
      <c r="L49" s="864"/>
      <c r="M49" s="864"/>
    </row>
  </sheetData>
  <sheetProtection algorithmName="SHA-512" hashValue="ld6pxGui/Am58MXD39J5650jgIhjfWkqyY0EZ5jao9XsQQ0K1F65DH85ucWIh8QPSGDS2SGP2EviFGszS7TWGg==" saltValue="vcPhQWRMQSUQYSAEwy944g==" spinCount="100000" sheet="1" objects="1" scenarios="1"/>
  <mergeCells count="88">
    <mergeCell ref="D47:G47"/>
    <mergeCell ref="H47:M47"/>
    <mergeCell ref="D48:G48"/>
    <mergeCell ref="H48:M48"/>
    <mergeCell ref="D49:G49"/>
    <mergeCell ref="H49:M49"/>
    <mergeCell ref="D44:G44"/>
    <mergeCell ref="H44:M44"/>
    <mergeCell ref="D45:G45"/>
    <mergeCell ref="H45:M45"/>
    <mergeCell ref="D46:G46"/>
    <mergeCell ref="H46:M46"/>
    <mergeCell ref="D41:G41"/>
    <mergeCell ref="H41:M41"/>
    <mergeCell ref="D42:G42"/>
    <mergeCell ref="H42:M42"/>
    <mergeCell ref="D43:G43"/>
    <mergeCell ref="H43:M43"/>
    <mergeCell ref="D40:G40"/>
    <mergeCell ref="H40:M40"/>
    <mergeCell ref="B31:D31"/>
    <mergeCell ref="E31:I31"/>
    <mergeCell ref="J31:M31"/>
    <mergeCell ref="B32:D32"/>
    <mergeCell ref="E32:M32"/>
    <mergeCell ref="E33:M33"/>
    <mergeCell ref="B34:M34"/>
    <mergeCell ref="B35:M35"/>
    <mergeCell ref="B36:M36"/>
    <mergeCell ref="B37:M37"/>
    <mergeCell ref="C39:M39"/>
    <mergeCell ref="B29:D29"/>
    <mergeCell ref="F29:G29"/>
    <mergeCell ref="I29:J29"/>
    <mergeCell ref="K29:L29"/>
    <mergeCell ref="B30:D30"/>
    <mergeCell ref="E30:M30"/>
    <mergeCell ref="B26:D26"/>
    <mergeCell ref="E26:M26"/>
    <mergeCell ref="B27:D27"/>
    <mergeCell ref="E27:M27"/>
    <mergeCell ref="B28:D28"/>
    <mergeCell ref="E28:M28"/>
    <mergeCell ref="B25:D25"/>
    <mergeCell ref="E25:M25"/>
    <mergeCell ref="B19:D19"/>
    <mergeCell ref="E19:F19"/>
    <mergeCell ref="G19:H19"/>
    <mergeCell ref="I19:M19"/>
    <mergeCell ref="B20:M20"/>
    <mergeCell ref="B21:M21"/>
    <mergeCell ref="B22:M22"/>
    <mergeCell ref="B23:D23"/>
    <mergeCell ref="E23:M23"/>
    <mergeCell ref="B24:D24"/>
    <mergeCell ref="E24:M24"/>
    <mergeCell ref="B18:D18"/>
    <mergeCell ref="E18:M18"/>
    <mergeCell ref="B13:D13"/>
    <mergeCell ref="E13:M13"/>
    <mergeCell ref="B14:D14"/>
    <mergeCell ref="E14:M14"/>
    <mergeCell ref="B15:D15"/>
    <mergeCell ref="E15:M15"/>
    <mergeCell ref="B16:D16"/>
    <mergeCell ref="E16:G16"/>
    <mergeCell ref="H16:M16"/>
    <mergeCell ref="B17:D17"/>
    <mergeCell ref="E17:M17"/>
    <mergeCell ref="B10:D10"/>
    <mergeCell ref="E10:M10"/>
    <mergeCell ref="B11:D11"/>
    <mergeCell ref="E11:M11"/>
    <mergeCell ref="B12:D12"/>
    <mergeCell ref="E12:M12"/>
    <mergeCell ref="B9:D9"/>
    <mergeCell ref="E9:M9"/>
    <mergeCell ref="B2:M2"/>
    <mergeCell ref="B3:M3"/>
    <mergeCell ref="B4:E4"/>
    <mergeCell ref="F4:I4"/>
    <mergeCell ref="J4:M4"/>
    <mergeCell ref="B5:J5"/>
    <mergeCell ref="B6:M6"/>
    <mergeCell ref="B7:J7"/>
    <mergeCell ref="B8:D8"/>
    <mergeCell ref="E8:G8"/>
    <mergeCell ref="H8:M8"/>
  </mergeCells>
  <hyperlinks>
    <hyperlink ref="A1" location="'2.6.2.h.1.e'!A1" display="REGRESAR"/>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822D"/>
  </sheetPr>
  <dimension ref="A1:M25"/>
  <sheetViews>
    <sheetView showGridLines="0" zoomScale="90" zoomScaleNormal="90" workbookViewId="0">
      <pane ySplit="12" topLeftCell="A13" activePane="bottomLeft" state="frozen"/>
      <selection pane="bottomLeft"/>
    </sheetView>
  </sheetViews>
  <sheetFormatPr defaultColWidth="11.44140625" defaultRowHeight="13.2" x14ac:dyDescent="0.25"/>
  <cols>
    <col min="1" max="1" width="11.44140625" style="10"/>
    <col min="2" max="2" width="13.5546875" style="10" customWidth="1"/>
    <col min="3" max="3" width="10" style="10" customWidth="1"/>
    <col min="4" max="4" width="12" style="10" customWidth="1"/>
    <col min="5" max="5" width="10" style="10" customWidth="1"/>
    <col min="6" max="6" width="12.109375" style="10" customWidth="1"/>
    <col min="7" max="7" width="8.6640625" style="10" customWidth="1"/>
    <col min="8" max="8" width="12.5546875" style="10" customWidth="1"/>
    <col min="9" max="9" width="12.109375" style="10" customWidth="1"/>
    <col min="10" max="11" width="9.44140625" style="10" customWidth="1"/>
    <col min="12" max="16384" width="11.44140625" style="10"/>
  </cols>
  <sheetData>
    <row r="1" spans="1:13" ht="14.4" x14ac:dyDescent="0.25">
      <c r="A1" s="110" t="s">
        <v>183</v>
      </c>
      <c r="C1" s="169" t="s">
        <v>184</v>
      </c>
    </row>
    <row r="2" spans="1:13" s="24" customFormat="1" ht="15.6" x14ac:dyDescent="0.3">
      <c r="B2" s="89" t="s">
        <v>375</v>
      </c>
      <c r="C2" s="89"/>
      <c r="D2" s="89"/>
      <c r="E2" s="89"/>
      <c r="F2" s="89"/>
      <c r="G2" s="89"/>
      <c r="H2" s="89"/>
      <c r="I2" s="89"/>
      <c r="J2" s="89"/>
      <c r="K2" s="89"/>
    </row>
    <row r="3" spans="1:13" s="24" customFormat="1" ht="15.6" x14ac:dyDescent="0.25">
      <c r="B3" s="34" t="s">
        <v>336</v>
      </c>
      <c r="C3" s="87"/>
      <c r="D3" s="87"/>
      <c r="E3" s="87"/>
      <c r="F3" s="87"/>
      <c r="G3" s="87"/>
      <c r="H3" s="87"/>
      <c r="I3" s="89"/>
      <c r="J3" s="89"/>
      <c r="K3" s="89"/>
    </row>
    <row r="4" spans="1:13" s="24" customFormat="1" ht="15.6" x14ac:dyDescent="0.25">
      <c r="B4" s="34" t="s">
        <v>337</v>
      </c>
      <c r="C4" s="87"/>
      <c r="D4" s="87"/>
      <c r="E4" s="87"/>
      <c r="F4" s="87"/>
      <c r="G4" s="87"/>
      <c r="H4" s="87"/>
      <c r="I4" s="89"/>
      <c r="J4" s="89"/>
      <c r="K4" s="89"/>
    </row>
    <row r="5" spans="1:13" s="24" customFormat="1" ht="15.6" x14ac:dyDescent="0.25">
      <c r="B5" s="34" t="s">
        <v>338</v>
      </c>
      <c r="C5" s="87"/>
      <c r="D5" s="87"/>
      <c r="E5" s="87"/>
      <c r="F5" s="87"/>
      <c r="G5" s="87"/>
      <c r="H5" s="87"/>
      <c r="I5" s="89"/>
      <c r="J5" s="89"/>
      <c r="K5" s="89"/>
      <c r="M5" s="110"/>
    </row>
    <row r="6" spans="1:13" s="24" customFormat="1" ht="15.6" x14ac:dyDescent="0.25">
      <c r="B6" s="34" t="s">
        <v>1251</v>
      </c>
      <c r="C6" s="87"/>
      <c r="D6" s="87"/>
      <c r="E6" s="87"/>
      <c r="F6" s="87"/>
      <c r="G6" s="87"/>
      <c r="H6" s="87"/>
      <c r="I6" s="89"/>
      <c r="J6" s="89"/>
      <c r="K6" s="89"/>
    </row>
    <row r="7" spans="1:13" s="24" customFormat="1" ht="15.6" x14ac:dyDescent="0.25">
      <c r="B7" s="34" t="s">
        <v>1252</v>
      </c>
      <c r="C7" s="89"/>
      <c r="D7" s="89"/>
      <c r="E7" s="89"/>
      <c r="F7" s="89"/>
      <c r="G7" s="89"/>
      <c r="H7" s="89"/>
      <c r="I7" s="89"/>
      <c r="J7" s="89"/>
      <c r="K7" s="89"/>
    </row>
    <row r="8" spans="1:13" s="24" customFormat="1" ht="15.6" x14ac:dyDescent="0.25">
      <c r="B8" s="34"/>
      <c r="C8" s="89"/>
      <c r="D8" s="89"/>
      <c r="E8" s="89"/>
      <c r="F8" s="89"/>
      <c r="G8" s="89"/>
      <c r="H8" s="89"/>
      <c r="I8" s="89"/>
      <c r="J8" s="89"/>
      <c r="K8" s="89"/>
    </row>
    <row r="9" spans="1:13" s="8" customFormat="1" ht="15.6" x14ac:dyDescent="0.3">
      <c r="B9" s="89" t="s">
        <v>1477</v>
      </c>
      <c r="C9" s="89"/>
      <c r="D9" s="89"/>
      <c r="E9" s="89"/>
      <c r="F9" s="89"/>
      <c r="G9" s="89"/>
      <c r="H9" s="89"/>
      <c r="I9" s="89"/>
      <c r="J9" s="89"/>
      <c r="K9" s="89"/>
    </row>
    <row r="10" spans="1:13" s="24" customFormat="1" ht="33" customHeight="1" x14ac:dyDescent="0.3">
      <c r="B10" s="1021" t="s">
        <v>540</v>
      </c>
      <c r="C10" s="1021"/>
      <c r="D10" s="1021"/>
      <c r="E10" s="1021"/>
      <c r="F10" s="1021"/>
      <c r="G10" s="1021"/>
      <c r="H10" s="1021"/>
      <c r="I10" s="1021"/>
      <c r="J10" s="1021"/>
      <c r="K10" s="1021"/>
    </row>
    <row r="11" spans="1:13" s="24" customFormat="1" ht="15.6" x14ac:dyDescent="0.3">
      <c r="B11" s="89"/>
      <c r="C11" s="89"/>
      <c r="D11" s="89"/>
      <c r="E11" s="89"/>
      <c r="F11" s="89"/>
      <c r="G11" s="89"/>
      <c r="H11" s="89"/>
      <c r="I11" s="89"/>
      <c r="J11" s="89"/>
      <c r="K11" s="89"/>
    </row>
    <row r="12" spans="1:13" s="12" customFormat="1" ht="43.5" customHeight="1" x14ac:dyDescent="0.3">
      <c r="B12" s="127" t="s">
        <v>271</v>
      </c>
      <c r="C12" s="38" t="s">
        <v>272</v>
      </c>
      <c r="D12" s="38" t="s">
        <v>75</v>
      </c>
      <c r="E12" s="38" t="s">
        <v>76</v>
      </c>
      <c r="F12" s="38" t="s">
        <v>77</v>
      </c>
      <c r="G12" s="38" t="s">
        <v>78</v>
      </c>
      <c r="H12" s="38" t="s">
        <v>79</v>
      </c>
      <c r="I12" s="38" t="s">
        <v>81</v>
      </c>
      <c r="J12" s="38" t="s">
        <v>73</v>
      </c>
      <c r="K12" s="38" t="s">
        <v>47</v>
      </c>
    </row>
    <row r="13" spans="1:13" s="23" customFormat="1" ht="15" customHeight="1" x14ac:dyDescent="0.25">
      <c r="B13" s="41" t="s">
        <v>31</v>
      </c>
      <c r="C13" s="390">
        <v>93017</v>
      </c>
      <c r="D13" s="390">
        <v>35701</v>
      </c>
      <c r="E13" s="390">
        <v>16925</v>
      </c>
      <c r="F13" s="390">
        <v>20427</v>
      </c>
      <c r="G13" s="390">
        <v>11913</v>
      </c>
      <c r="H13" s="390">
        <v>1117</v>
      </c>
      <c r="I13" s="390">
        <v>1155</v>
      </c>
      <c r="J13" s="390">
        <v>1600</v>
      </c>
      <c r="K13" s="390">
        <v>4179</v>
      </c>
    </row>
    <row r="14" spans="1:13" s="23" customFormat="1" ht="15" customHeight="1" x14ac:dyDescent="0.25">
      <c r="B14" s="40"/>
      <c r="C14" s="391"/>
      <c r="D14" s="391"/>
      <c r="E14" s="391"/>
      <c r="F14" s="391"/>
      <c r="G14" s="391"/>
      <c r="H14" s="391"/>
      <c r="I14" s="391"/>
      <c r="J14" s="391"/>
      <c r="K14" s="391"/>
    </row>
    <row r="15" spans="1:13" s="13" customFormat="1" ht="15" customHeight="1" x14ac:dyDescent="0.25">
      <c r="B15" s="40" t="s">
        <v>195</v>
      </c>
      <c r="C15" s="391">
        <v>18873</v>
      </c>
      <c r="D15" s="391">
        <v>7218</v>
      </c>
      <c r="E15" s="391">
        <v>3344</v>
      </c>
      <c r="F15" s="391">
        <v>6636</v>
      </c>
      <c r="G15" s="391">
        <v>325</v>
      </c>
      <c r="H15" s="391">
        <v>41</v>
      </c>
      <c r="I15" s="391">
        <v>444</v>
      </c>
      <c r="J15" s="391">
        <v>249</v>
      </c>
      <c r="K15" s="391">
        <v>616</v>
      </c>
    </row>
    <row r="16" spans="1:13" s="13" customFormat="1" ht="15" customHeight="1" x14ac:dyDescent="0.25">
      <c r="B16" s="40" t="s">
        <v>196</v>
      </c>
      <c r="C16" s="391">
        <v>25176</v>
      </c>
      <c r="D16" s="391">
        <v>12460</v>
      </c>
      <c r="E16" s="391">
        <v>4117</v>
      </c>
      <c r="F16" s="391">
        <v>3791</v>
      </c>
      <c r="G16" s="391">
        <v>2861</v>
      </c>
      <c r="H16" s="391">
        <v>326</v>
      </c>
      <c r="I16" s="391">
        <v>358</v>
      </c>
      <c r="J16" s="391">
        <v>507</v>
      </c>
      <c r="K16" s="391">
        <v>756</v>
      </c>
    </row>
    <row r="17" spans="2:11" s="13" customFormat="1" ht="15" customHeight="1" x14ac:dyDescent="0.25">
      <c r="B17" s="40" t="s">
        <v>197</v>
      </c>
      <c r="C17" s="391">
        <v>9558</v>
      </c>
      <c r="D17" s="391">
        <v>4204</v>
      </c>
      <c r="E17" s="391">
        <v>1631</v>
      </c>
      <c r="F17" s="391">
        <v>2606</v>
      </c>
      <c r="G17" s="391">
        <v>211</v>
      </c>
      <c r="H17" s="391">
        <v>191</v>
      </c>
      <c r="I17" s="391">
        <v>107</v>
      </c>
      <c r="J17" s="391">
        <v>184</v>
      </c>
      <c r="K17" s="391">
        <v>424</v>
      </c>
    </row>
    <row r="18" spans="2:11" s="13" customFormat="1" ht="15" customHeight="1" x14ac:dyDescent="0.25">
      <c r="B18" s="40" t="s">
        <v>198</v>
      </c>
      <c r="C18" s="391">
        <v>5080</v>
      </c>
      <c r="D18" s="391">
        <v>2348</v>
      </c>
      <c r="E18" s="391">
        <v>609</v>
      </c>
      <c r="F18" s="391">
        <v>363</v>
      </c>
      <c r="G18" s="391">
        <v>1335</v>
      </c>
      <c r="H18" s="391">
        <v>30</v>
      </c>
      <c r="I18" s="391">
        <v>52</v>
      </c>
      <c r="J18" s="391">
        <v>190</v>
      </c>
      <c r="K18" s="391">
        <v>153</v>
      </c>
    </row>
    <row r="19" spans="2:11" s="13" customFormat="1" ht="15" customHeight="1" x14ac:dyDescent="0.25">
      <c r="B19" s="40" t="s">
        <v>199</v>
      </c>
      <c r="C19" s="391">
        <v>10855</v>
      </c>
      <c r="D19" s="391">
        <v>2875</v>
      </c>
      <c r="E19" s="391">
        <v>1839</v>
      </c>
      <c r="F19" s="391">
        <v>2352</v>
      </c>
      <c r="G19" s="391">
        <v>2620</v>
      </c>
      <c r="H19" s="391">
        <v>433</v>
      </c>
      <c r="I19" s="391">
        <v>12</v>
      </c>
      <c r="J19" s="391">
        <v>82</v>
      </c>
      <c r="K19" s="391">
        <v>642</v>
      </c>
    </row>
    <row r="20" spans="2:11" s="13" customFormat="1" ht="15" customHeight="1" x14ac:dyDescent="0.25">
      <c r="B20" s="40" t="s">
        <v>200</v>
      </c>
      <c r="C20" s="391">
        <v>14467</v>
      </c>
      <c r="D20" s="391">
        <v>4516</v>
      </c>
      <c r="E20" s="391">
        <v>3373</v>
      </c>
      <c r="F20" s="391">
        <v>3811</v>
      </c>
      <c r="G20" s="391">
        <v>1548</v>
      </c>
      <c r="H20" s="391">
        <v>96</v>
      </c>
      <c r="I20" s="391">
        <v>119</v>
      </c>
      <c r="J20" s="391">
        <v>299</v>
      </c>
      <c r="K20" s="391">
        <v>705</v>
      </c>
    </row>
    <row r="21" spans="2:11" s="13" customFormat="1" ht="15" customHeight="1" x14ac:dyDescent="0.25">
      <c r="B21" s="43" t="s">
        <v>201</v>
      </c>
      <c r="C21" s="392">
        <v>9008</v>
      </c>
      <c r="D21" s="392">
        <v>2080</v>
      </c>
      <c r="E21" s="392">
        <v>2012</v>
      </c>
      <c r="F21" s="392">
        <v>868</v>
      </c>
      <c r="G21" s="392">
        <v>3013</v>
      </c>
      <c r="H21" s="392" t="s">
        <v>29</v>
      </c>
      <c r="I21" s="392">
        <v>63</v>
      </c>
      <c r="J21" s="392">
        <v>89</v>
      </c>
      <c r="K21" s="392">
        <v>883</v>
      </c>
    </row>
    <row r="22" spans="2:11" s="13" customFormat="1" x14ac:dyDescent="0.25">
      <c r="B22" s="40"/>
      <c r="C22" s="128"/>
      <c r="D22" s="129"/>
      <c r="E22" s="129"/>
      <c r="F22" s="129"/>
      <c r="G22" s="129"/>
      <c r="H22" s="129"/>
      <c r="I22" s="129"/>
      <c r="J22" s="129"/>
      <c r="K22" s="129"/>
    </row>
    <row r="23" spans="2:11" x14ac:dyDescent="0.25">
      <c r="B23" s="1186" t="s">
        <v>1566</v>
      </c>
      <c r="C23" s="1186"/>
      <c r="D23" s="1186"/>
      <c r="E23" s="1186"/>
      <c r="F23" s="1186"/>
      <c r="G23" s="1186"/>
      <c r="H23" s="1186"/>
      <c r="I23" s="1186"/>
      <c r="J23" s="1186"/>
      <c r="K23" s="1186"/>
    </row>
    <row r="25" spans="2:11" ht="14.25" customHeight="1" x14ac:dyDescent="0.25"/>
  </sheetData>
  <sheetProtection algorithmName="SHA-512" hashValue="M40UfrNGaAKkQb7m6HaFyBYOccrrh4pGm3osS1vSImcEfb0vcIoxyrg7uYyU51eTI/8LZVIkwqqxJpQEhzRhDA==" saltValue="CVu0fk/tSmmKjMxEmXaUAA==" spinCount="100000" sheet="1" objects="1" scenarios="1"/>
  <mergeCells count="2">
    <mergeCell ref="B10:K10"/>
    <mergeCell ref="B23:K23"/>
  </mergeCells>
  <hyperlinks>
    <hyperlink ref="C1" location="M2.6.2.h.1.f!A1" display="Ver Metadato"/>
    <hyperlink ref="A1" location="'C2'!A1" display="REGRESAR"/>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showGridLines="0" zoomScale="90" zoomScaleNormal="90" workbookViewId="0"/>
  </sheetViews>
  <sheetFormatPr defaultColWidth="11.5546875" defaultRowHeight="14.4" x14ac:dyDescent="0.3"/>
  <sheetData>
    <row r="1" spans="1:3" x14ac:dyDescent="0.3">
      <c r="A1" s="106" t="s">
        <v>371</v>
      </c>
      <c r="C1" s="106" t="s">
        <v>414</v>
      </c>
    </row>
    <row r="2" spans="1:3" ht="15.6" x14ac:dyDescent="0.3">
      <c r="B2" s="89" t="s">
        <v>1302</v>
      </c>
    </row>
    <row r="3" spans="1:3" x14ac:dyDescent="0.3">
      <c r="B3" s="10" t="s">
        <v>149</v>
      </c>
    </row>
    <row r="4" spans="1:3" x14ac:dyDescent="0.3">
      <c r="B4" s="10" t="s">
        <v>1339</v>
      </c>
    </row>
    <row r="5" spans="1:3" x14ac:dyDescent="0.3">
      <c r="B5" s="10" t="s">
        <v>1424</v>
      </c>
    </row>
    <row r="6" spans="1:3" x14ac:dyDescent="0.3">
      <c r="B6" s="579" t="s">
        <v>1443</v>
      </c>
    </row>
    <row r="7" spans="1:3" x14ac:dyDescent="0.3">
      <c r="B7" s="579" t="s">
        <v>1439</v>
      </c>
    </row>
    <row r="9" spans="1:3" ht="15.6" x14ac:dyDescent="0.3">
      <c r="B9" s="89" t="s">
        <v>1437</v>
      </c>
    </row>
    <row r="10" spans="1:3" ht="15.6" x14ac:dyDescent="0.3">
      <c r="B10" s="89" t="s">
        <v>1438</v>
      </c>
    </row>
    <row r="39" spans="2:9" ht="57" customHeight="1" x14ac:dyDescent="0.3">
      <c r="B39" s="793" t="s">
        <v>1442</v>
      </c>
      <c r="C39" s="793"/>
      <c r="D39" s="793"/>
      <c r="E39" s="793"/>
      <c r="F39" s="793"/>
      <c r="G39" s="793"/>
      <c r="H39" s="793"/>
      <c r="I39" s="793"/>
    </row>
    <row r="41" spans="2:9" x14ac:dyDescent="0.3">
      <c r="B41" s="169" t="s">
        <v>1440</v>
      </c>
    </row>
  </sheetData>
  <sheetProtection algorithmName="SHA-512" hashValue="0CTEQ0pCDABIGdjLCFpmJpX5J3BV3q+2R8VZlhSK9K5MeMtEnYv6P1yDq5cT9G6qvUEn1OSp3iWronAKt4Ledw==" saltValue="SkaJig3yh++iCpP2ZDc9Rg==" spinCount="100000" sheet="1" objects="1" scenarios="1"/>
  <mergeCells count="1">
    <mergeCell ref="B39:I39"/>
  </mergeCells>
  <hyperlinks>
    <hyperlink ref="A1" location="'C1'!A1" display="Regresar "/>
    <hyperlink ref="C1" location="M.1.1.1.a.4!A1" display="Ver metadato"/>
    <hyperlink ref="B7" location="_ftn1" display="_ftn1"/>
    <hyperlink ref="B41" location="_ftnref1" display="_ftnref1"/>
    <hyperlink ref="B39" r:id="rId1" display="https://www.imn.ac.cr/web/imn/39"/>
  </hyperlinks>
  <pageMargins left="0.7" right="0.7" top="0.75" bottom="0.75" header="0.3" footer="0.3"/>
  <pageSetup paperSize="9" orientation="portrait" r:id="rId2"/>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N49"/>
  <sheetViews>
    <sheetView showGridLines="0" zoomScale="80" zoomScaleNormal="80" workbookViewId="0"/>
  </sheetViews>
  <sheetFormatPr defaultColWidth="11.44140625" defaultRowHeight="15" x14ac:dyDescent="0.3"/>
  <cols>
    <col min="1" max="2" width="11.44140625" style="117"/>
    <col min="3" max="3" width="22.88671875" style="117" customWidth="1"/>
    <col min="4" max="4" width="14.44140625" style="117" customWidth="1"/>
    <col min="5" max="10" width="11.44140625" style="117"/>
    <col min="11" max="11" width="13.6640625" style="117" customWidth="1"/>
    <col min="12" max="12" width="11.44140625" style="117"/>
    <col min="13" max="13" width="28.88671875" style="117" customWidth="1"/>
    <col min="14" max="16384" width="11.44140625" style="117"/>
  </cols>
  <sheetData>
    <row r="1" spans="1:14" x14ac:dyDescent="0.3">
      <c r="A1" s="135" t="s">
        <v>183</v>
      </c>
    </row>
    <row r="2" spans="1:14" ht="15.6" x14ac:dyDescent="0.3">
      <c r="B2" s="828" t="s">
        <v>202</v>
      </c>
      <c r="C2" s="828"/>
      <c r="D2" s="828"/>
      <c r="E2" s="828"/>
      <c r="F2" s="828"/>
      <c r="G2" s="828"/>
      <c r="H2" s="828"/>
      <c r="I2" s="828"/>
      <c r="J2" s="828"/>
      <c r="K2" s="828"/>
      <c r="L2" s="828"/>
      <c r="M2" s="828"/>
    </row>
    <row r="3" spans="1:14" ht="15.6" thickBot="1" x14ac:dyDescent="0.35">
      <c r="B3" s="827"/>
      <c r="C3" s="827"/>
      <c r="D3" s="827"/>
      <c r="E3" s="827"/>
      <c r="F3" s="827"/>
      <c r="G3" s="827"/>
      <c r="H3" s="827"/>
      <c r="I3" s="827"/>
      <c r="J3" s="827"/>
      <c r="K3" s="827"/>
      <c r="L3" s="827"/>
      <c r="M3" s="827"/>
    </row>
    <row r="4" spans="1:14" ht="16.2" thickBot="1" x14ac:dyDescent="0.35">
      <c r="B4" s="847" t="s">
        <v>203</v>
      </c>
      <c r="C4" s="848"/>
      <c r="D4" s="848"/>
      <c r="E4" s="848"/>
      <c r="F4" s="848" t="s">
        <v>204</v>
      </c>
      <c r="G4" s="848"/>
      <c r="H4" s="848"/>
      <c r="I4" s="848"/>
      <c r="J4" s="848" t="s">
        <v>205</v>
      </c>
      <c r="K4" s="848"/>
      <c r="L4" s="848"/>
      <c r="M4" s="849"/>
    </row>
    <row r="5" spans="1:14" x14ac:dyDescent="0.3">
      <c r="B5" s="845" t="s">
        <v>206</v>
      </c>
      <c r="C5" s="845"/>
      <c r="D5" s="845"/>
      <c r="E5" s="845"/>
      <c r="F5" s="845"/>
      <c r="G5" s="845"/>
      <c r="H5" s="845"/>
      <c r="I5" s="845"/>
      <c r="J5" s="845"/>
    </row>
    <row r="6" spans="1:14" ht="15.6" x14ac:dyDescent="0.3">
      <c r="B6" s="828" t="s">
        <v>207</v>
      </c>
      <c r="C6" s="828"/>
      <c r="D6" s="828"/>
      <c r="E6" s="828"/>
      <c r="F6" s="828"/>
      <c r="G6" s="828"/>
      <c r="H6" s="828"/>
      <c r="I6" s="828"/>
      <c r="J6" s="828"/>
      <c r="K6" s="828"/>
      <c r="L6" s="828"/>
      <c r="M6" s="828"/>
    </row>
    <row r="7" spans="1:14" ht="15.6" thickBot="1" x14ac:dyDescent="0.35">
      <c r="B7" s="827"/>
      <c r="C7" s="827"/>
      <c r="D7" s="827"/>
      <c r="E7" s="827"/>
      <c r="F7" s="827"/>
      <c r="G7" s="827"/>
      <c r="H7" s="827"/>
      <c r="I7" s="827"/>
      <c r="J7" s="827"/>
    </row>
    <row r="8" spans="1:14" ht="20.25" customHeight="1" x14ac:dyDescent="0.3">
      <c r="B8" s="829" t="s">
        <v>208</v>
      </c>
      <c r="C8" s="830"/>
      <c r="D8" s="830"/>
      <c r="E8" s="830" t="s">
        <v>1232</v>
      </c>
      <c r="F8" s="830"/>
      <c r="G8" s="830"/>
      <c r="H8" s="830" t="s">
        <v>209</v>
      </c>
      <c r="I8" s="830"/>
      <c r="J8" s="830"/>
      <c r="K8" s="830"/>
      <c r="L8" s="830"/>
      <c r="M8" s="846"/>
    </row>
    <row r="9" spans="1:14" ht="15.6" x14ac:dyDescent="0.3">
      <c r="B9" s="820" t="s">
        <v>210</v>
      </c>
      <c r="C9" s="796"/>
      <c r="D9" s="797"/>
      <c r="E9" s="841" t="s">
        <v>541</v>
      </c>
      <c r="F9" s="842"/>
      <c r="G9" s="842"/>
      <c r="H9" s="842"/>
      <c r="I9" s="842"/>
      <c r="J9" s="842"/>
      <c r="K9" s="842"/>
      <c r="L9" s="842"/>
      <c r="M9" s="843"/>
    </row>
    <row r="10" spans="1:14" x14ac:dyDescent="0.3">
      <c r="B10" s="820" t="s">
        <v>211</v>
      </c>
      <c r="C10" s="796"/>
      <c r="D10" s="797"/>
      <c r="E10" s="795" t="s">
        <v>1579</v>
      </c>
      <c r="F10" s="796"/>
      <c r="G10" s="796"/>
      <c r="H10" s="796"/>
      <c r="I10" s="796"/>
      <c r="J10" s="796"/>
      <c r="K10" s="796"/>
      <c r="L10" s="796"/>
      <c r="M10" s="844"/>
      <c r="N10" s="621"/>
    </row>
    <row r="11" spans="1:14" x14ac:dyDescent="0.3">
      <c r="B11" s="804" t="s">
        <v>1311</v>
      </c>
      <c r="C11" s="794"/>
      <c r="D11" s="794"/>
      <c r="E11" s="805" t="s">
        <v>336</v>
      </c>
      <c r="F11" s="805" t="s">
        <v>336</v>
      </c>
      <c r="G11" s="805" t="s">
        <v>336</v>
      </c>
      <c r="H11" s="805" t="s">
        <v>336</v>
      </c>
      <c r="I11" s="805" t="s">
        <v>336</v>
      </c>
      <c r="J11" s="805" t="s">
        <v>336</v>
      </c>
      <c r="K11" s="805" t="s">
        <v>336</v>
      </c>
      <c r="L11" s="805" t="s">
        <v>336</v>
      </c>
      <c r="M11" s="806" t="s">
        <v>336</v>
      </c>
    </row>
    <row r="12" spans="1:14" x14ac:dyDescent="0.3">
      <c r="B12" s="804" t="s">
        <v>1312</v>
      </c>
      <c r="C12" s="794"/>
      <c r="D12" s="794"/>
      <c r="E12" s="805" t="s">
        <v>337</v>
      </c>
      <c r="F12" s="805" t="s">
        <v>337</v>
      </c>
      <c r="G12" s="805" t="s">
        <v>337</v>
      </c>
      <c r="H12" s="805" t="s">
        <v>337</v>
      </c>
      <c r="I12" s="805" t="s">
        <v>337</v>
      </c>
      <c r="J12" s="805" t="s">
        <v>337</v>
      </c>
      <c r="K12" s="805" t="s">
        <v>337</v>
      </c>
      <c r="L12" s="805" t="s">
        <v>337</v>
      </c>
      <c r="M12" s="806" t="s">
        <v>337</v>
      </c>
    </row>
    <row r="13" spans="1:14" x14ac:dyDescent="0.3">
      <c r="B13" s="804" t="s">
        <v>1313</v>
      </c>
      <c r="C13" s="794"/>
      <c r="D13" s="794"/>
      <c r="E13" s="821" t="s">
        <v>338</v>
      </c>
      <c r="F13" s="822" t="s">
        <v>338</v>
      </c>
      <c r="G13" s="822" t="s">
        <v>338</v>
      </c>
      <c r="H13" s="822" t="s">
        <v>338</v>
      </c>
      <c r="I13" s="822" t="s">
        <v>338</v>
      </c>
      <c r="J13" s="822" t="s">
        <v>338</v>
      </c>
      <c r="K13" s="822" t="s">
        <v>338</v>
      </c>
      <c r="L13" s="822" t="s">
        <v>338</v>
      </c>
      <c r="M13" s="823" t="s">
        <v>338</v>
      </c>
    </row>
    <row r="14" spans="1:14" x14ac:dyDescent="0.3">
      <c r="B14" s="804" t="s">
        <v>215</v>
      </c>
      <c r="C14" s="794"/>
      <c r="D14" s="794"/>
      <c r="E14" s="824"/>
      <c r="F14" s="825"/>
      <c r="G14" s="825"/>
      <c r="H14" s="825"/>
      <c r="I14" s="825"/>
      <c r="J14" s="825"/>
      <c r="K14" s="825"/>
      <c r="L14" s="825"/>
      <c r="M14" s="826"/>
    </row>
    <row r="15" spans="1:14" x14ac:dyDescent="0.3">
      <c r="B15" s="804" t="s">
        <v>216</v>
      </c>
      <c r="C15" s="794"/>
      <c r="D15" s="794"/>
      <c r="E15" s="814" t="s">
        <v>217</v>
      </c>
      <c r="F15" s="815"/>
      <c r="G15" s="815"/>
      <c r="H15" s="815"/>
      <c r="I15" s="815"/>
      <c r="J15" s="815"/>
      <c r="K15" s="815"/>
      <c r="L15" s="815"/>
      <c r="M15" s="816"/>
    </row>
    <row r="16" spans="1:14" x14ac:dyDescent="0.3">
      <c r="B16" s="804" t="s">
        <v>218</v>
      </c>
      <c r="C16" s="794"/>
      <c r="D16" s="794"/>
      <c r="E16" s="839" t="s">
        <v>219</v>
      </c>
      <c r="F16" s="818"/>
      <c r="G16" s="819"/>
      <c r="H16" s="821" t="s">
        <v>220</v>
      </c>
      <c r="I16" s="822"/>
      <c r="J16" s="822"/>
      <c r="K16" s="822"/>
      <c r="L16" s="822"/>
      <c r="M16" s="823"/>
    </row>
    <row r="17" spans="2:13" ht="15" customHeight="1" x14ac:dyDescent="0.3">
      <c r="B17" s="804" t="s">
        <v>221</v>
      </c>
      <c r="C17" s="794"/>
      <c r="D17" s="794"/>
      <c r="E17" s="821" t="s">
        <v>222</v>
      </c>
      <c r="F17" s="822"/>
      <c r="G17" s="822"/>
      <c r="H17" s="822"/>
      <c r="I17" s="822"/>
      <c r="J17" s="822"/>
      <c r="K17" s="822"/>
      <c r="L17" s="822"/>
      <c r="M17" s="823"/>
    </row>
    <row r="18" spans="2:13" x14ac:dyDescent="0.3">
      <c r="B18" s="820" t="s">
        <v>223</v>
      </c>
      <c r="C18" s="796"/>
      <c r="D18" s="797"/>
      <c r="E18" s="821" t="s">
        <v>273</v>
      </c>
      <c r="F18" s="822"/>
      <c r="G18" s="822"/>
      <c r="H18" s="822"/>
      <c r="I18" s="822"/>
      <c r="J18" s="822"/>
      <c r="K18" s="822"/>
      <c r="L18" s="822"/>
      <c r="M18" s="823"/>
    </row>
    <row r="19" spans="2:13" ht="16.2" thickBot="1" x14ac:dyDescent="0.35">
      <c r="B19" s="834" t="s">
        <v>225</v>
      </c>
      <c r="C19" s="835"/>
      <c r="D19" s="836"/>
      <c r="E19" s="860" t="s">
        <v>226</v>
      </c>
      <c r="F19" s="860"/>
      <c r="G19" s="837" t="s">
        <v>227</v>
      </c>
      <c r="H19" s="837"/>
      <c r="I19" s="837" t="s">
        <v>228</v>
      </c>
      <c r="J19" s="837"/>
      <c r="K19" s="837"/>
      <c r="L19" s="837"/>
      <c r="M19" s="838"/>
    </row>
    <row r="20" spans="2:13" x14ac:dyDescent="0.3">
      <c r="B20" s="827"/>
      <c r="C20" s="827"/>
      <c r="D20" s="827"/>
      <c r="E20" s="827"/>
      <c r="F20" s="827"/>
      <c r="G20" s="827"/>
      <c r="H20" s="827"/>
      <c r="I20" s="827"/>
      <c r="J20" s="827"/>
      <c r="K20" s="827"/>
      <c r="L20" s="827"/>
      <c r="M20" s="827"/>
    </row>
    <row r="21" spans="2:13" ht="15.6" x14ac:dyDescent="0.3">
      <c r="B21" s="828" t="s">
        <v>229</v>
      </c>
      <c r="C21" s="828"/>
      <c r="D21" s="828"/>
      <c r="E21" s="828"/>
      <c r="F21" s="828"/>
      <c r="G21" s="828"/>
      <c r="H21" s="828"/>
      <c r="I21" s="828"/>
      <c r="J21" s="828"/>
      <c r="K21" s="828"/>
      <c r="L21" s="828"/>
      <c r="M21" s="828"/>
    </row>
    <row r="22" spans="2:13" ht="15.6" thickBot="1" x14ac:dyDescent="0.35">
      <c r="B22" s="827"/>
      <c r="C22" s="827"/>
      <c r="D22" s="827"/>
      <c r="E22" s="827"/>
      <c r="F22" s="827"/>
      <c r="G22" s="827"/>
      <c r="H22" s="827"/>
      <c r="I22" s="827"/>
      <c r="J22" s="827"/>
      <c r="K22" s="827"/>
      <c r="L22" s="827"/>
      <c r="M22" s="827"/>
    </row>
    <row r="23" spans="2:13" ht="41.25" customHeight="1" x14ac:dyDescent="0.3">
      <c r="B23" s="829" t="s">
        <v>230</v>
      </c>
      <c r="C23" s="830"/>
      <c r="D23" s="830"/>
      <c r="E23" s="831" t="s">
        <v>274</v>
      </c>
      <c r="F23" s="832"/>
      <c r="G23" s="832"/>
      <c r="H23" s="832"/>
      <c r="I23" s="832"/>
      <c r="J23" s="832"/>
      <c r="K23" s="832"/>
      <c r="L23" s="832"/>
      <c r="M23" s="833"/>
    </row>
    <row r="24" spans="2:13" ht="280.5" customHeight="1" x14ac:dyDescent="0.3">
      <c r="B24" s="820" t="s">
        <v>231</v>
      </c>
      <c r="C24" s="796"/>
      <c r="D24" s="797"/>
      <c r="E24" s="821" t="s">
        <v>275</v>
      </c>
      <c r="F24" s="822"/>
      <c r="G24" s="822"/>
      <c r="H24" s="822"/>
      <c r="I24" s="822"/>
      <c r="J24" s="822"/>
      <c r="K24" s="822"/>
      <c r="L24" s="822"/>
      <c r="M24" s="823"/>
    </row>
    <row r="25" spans="2:13" ht="15" customHeight="1" x14ac:dyDescent="0.3">
      <c r="B25" s="804" t="s">
        <v>232</v>
      </c>
      <c r="C25" s="794"/>
      <c r="D25" s="794"/>
      <c r="E25" s="824"/>
      <c r="F25" s="825"/>
      <c r="G25" s="825"/>
      <c r="H25" s="825"/>
      <c r="I25" s="825"/>
      <c r="J25" s="825"/>
      <c r="K25" s="825"/>
      <c r="L25" s="825"/>
      <c r="M25" s="826"/>
    </row>
    <row r="26" spans="2:13" x14ac:dyDescent="0.3">
      <c r="B26" s="804" t="s">
        <v>233</v>
      </c>
      <c r="C26" s="794"/>
      <c r="D26" s="794"/>
      <c r="E26" s="855" t="s">
        <v>276</v>
      </c>
      <c r="F26" s="805"/>
      <c r="G26" s="805"/>
      <c r="H26" s="805"/>
      <c r="I26" s="805"/>
      <c r="J26" s="805"/>
      <c r="K26" s="805"/>
      <c r="L26" s="805"/>
      <c r="M26" s="806"/>
    </row>
    <row r="27" spans="2:13" ht="15" customHeight="1" x14ac:dyDescent="0.3">
      <c r="B27" s="804" t="s">
        <v>234</v>
      </c>
      <c r="C27" s="794"/>
      <c r="D27" s="794"/>
      <c r="E27" s="814" t="s">
        <v>1574</v>
      </c>
      <c r="F27" s="815"/>
      <c r="G27" s="815"/>
      <c r="H27" s="815"/>
      <c r="I27" s="815"/>
      <c r="J27" s="815"/>
      <c r="K27" s="815"/>
      <c r="L27" s="815"/>
      <c r="M27" s="816"/>
    </row>
    <row r="28" spans="2:13" ht="15" customHeight="1" x14ac:dyDescent="0.3">
      <c r="B28" s="804" t="s">
        <v>235</v>
      </c>
      <c r="C28" s="794"/>
      <c r="D28" s="794"/>
      <c r="E28" s="814" t="s">
        <v>1275</v>
      </c>
      <c r="F28" s="815"/>
      <c r="G28" s="815"/>
      <c r="H28" s="815"/>
      <c r="I28" s="815"/>
      <c r="J28" s="815"/>
      <c r="K28" s="815"/>
      <c r="L28" s="815"/>
      <c r="M28" s="816"/>
    </row>
    <row r="29" spans="2:13" ht="15.6" x14ac:dyDescent="0.3">
      <c r="B29" s="817" t="s">
        <v>236</v>
      </c>
      <c r="C29" s="818"/>
      <c r="D29" s="819"/>
      <c r="E29" s="118"/>
      <c r="F29" s="794" t="s">
        <v>237</v>
      </c>
      <c r="G29" s="794"/>
      <c r="H29" s="118" t="s">
        <v>238</v>
      </c>
      <c r="I29" s="794" t="s">
        <v>239</v>
      </c>
      <c r="J29" s="794"/>
      <c r="K29" s="794" t="s">
        <v>240</v>
      </c>
      <c r="L29" s="794"/>
      <c r="M29" s="119" t="s">
        <v>241</v>
      </c>
    </row>
    <row r="30" spans="2:13" x14ac:dyDescent="0.3">
      <c r="B30" s="804" t="s">
        <v>242</v>
      </c>
      <c r="C30" s="794"/>
      <c r="D30" s="794"/>
      <c r="E30" s="805" t="s">
        <v>1567</v>
      </c>
      <c r="F30" s="805"/>
      <c r="G30" s="805"/>
      <c r="H30" s="805"/>
      <c r="I30" s="805"/>
      <c r="J30" s="805"/>
      <c r="K30" s="805"/>
      <c r="L30" s="805"/>
      <c r="M30" s="806"/>
    </row>
    <row r="31" spans="2:13" ht="15.6" x14ac:dyDescent="0.3">
      <c r="B31" s="804" t="s">
        <v>218</v>
      </c>
      <c r="C31" s="794"/>
      <c r="D31" s="794"/>
      <c r="E31" s="794" t="s">
        <v>244</v>
      </c>
      <c r="F31" s="794"/>
      <c r="G31" s="794"/>
      <c r="H31" s="794"/>
      <c r="I31" s="794"/>
      <c r="J31" s="861" t="s">
        <v>245</v>
      </c>
      <c r="K31" s="861"/>
      <c r="L31" s="861"/>
      <c r="M31" s="862"/>
    </row>
    <row r="32" spans="2:13" x14ac:dyDescent="0.3">
      <c r="B32" s="804" t="s">
        <v>246</v>
      </c>
      <c r="C32" s="794"/>
      <c r="D32" s="794"/>
      <c r="E32" s="805" t="s">
        <v>1580</v>
      </c>
      <c r="F32" s="805"/>
      <c r="G32" s="805"/>
      <c r="H32" s="805"/>
      <c r="I32" s="805"/>
      <c r="J32" s="805"/>
      <c r="K32" s="805"/>
      <c r="L32" s="805"/>
      <c r="M32" s="806"/>
    </row>
    <row r="33" spans="2:13" x14ac:dyDescent="0.3">
      <c r="B33" s="120" t="s">
        <v>248</v>
      </c>
      <c r="C33" s="118"/>
      <c r="D33" s="118"/>
      <c r="E33" s="794"/>
      <c r="F33" s="794"/>
      <c r="G33" s="794"/>
      <c r="H33" s="794"/>
      <c r="I33" s="794"/>
      <c r="J33" s="794"/>
      <c r="K33" s="794"/>
      <c r="L33" s="794"/>
      <c r="M33" s="807"/>
    </row>
    <row r="34" spans="2:13" x14ac:dyDescent="0.3">
      <c r="B34" s="808"/>
      <c r="C34" s="809"/>
      <c r="D34" s="809"/>
      <c r="E34" s="809"/>
      <c r="F34" s="809"/>
      <c r="G34" s="809"/>
      <c r="H34" s="809"/>
      <c r="I34" s="809"/>
      <c r="J34" s="809"/>
      <c r="K34" s="809"/>
      <c r="L34" s="809"/>
      <c r="M34" s="810"/>
    </row>
    <row r="35" spans="2:13" ht="15.6" x14ac:dyDescent="0.3">
      <c r="B35" s="811" t="s">
        <v>249</v>
      </c>
      <c r="C35" s="812"/>
      <c r="D35" s="812"/>
      <c r="E35" s="812"/>
      <c r="F35" s="812"/>
      <c r="G35" s="812"/>
      <c r="H35" s="812"/>
      <c r="I35" s="812"/>
      <c r="J35" s="812"/>
      <c r="K35" s="812"/>
      <c r="L35" s="812"/>
      <c r="M35" s="813"/>
    </row>
    <row r="36" spans="2:13" ht="15.6" thickBot="1" x14ac:dyDescent="0.35">
      <c r="B36" s="798"/>
      <c r="C36" s="799"/>
      <c r="D36" s="799"/>
      <c r="E36" s="799"/>
      <c r="F36" s="799"/>
      <c r="G36" s="799"/>
      <c r="H36" s="799"/>
      <c r="I36" s="799"/>
      <c r="J36" s="799"/>
      <c r="K36" s="799"/>
      <c r="L36" s="799"/>
      <c r="M36" s="800"/>
    </row>
    <row r="37" spans="2:13" x14ac:dyDescent="0.3">
      <c r="B37" s="801"/>
      <c r="C37" s="802"/>
      <c r="D37" s="802"/>
      <c r="E37" s="802"/>
      <c r="F37" s="802"/>
      <c r="G37" s="802"/>
      <c r="H37" s="802"/>
      <c r="I37" s="802"/>
      <c r="J37" s="802"/>
      <c r="K37" s="802"/>
      <c r="L37" s="802"/>
      <c r="M37" s="803"/>
    </row>
    <row r="39" spans="2:13" x14ac:dyDescent="0.3">
      <c r="C39" s="794" t="s">
        <v>250</v>
      </c>
      <c r="D39" s="794"/>
      <c r="E39" s="794"/>
      <c r="F39" s="794"/>
      <c r="G39" s="794"/>
      <c r="H39" s="794"/>
      <c r="I39" s="794"/>
      <c r="J39" s="794"/>
      <c r="K39" s="794"/>
      <c r="L39" s="794"/>
      <c r="M39" s="794"/>
    </row>
    <row r="40" spans="2:13" x14ac:dyDescent="0.3">
      <c r="C40" s="118" t="s">
        <v>251</v>
      </c>
      <c r="D40" s="795" t="s">
        <v>252</v>
      </c>
      <c r="E40" s="796"/>
      <c r="F40" s="796"/>
      <c r="G40" s="796"/>
      <c r="H40" s="795" t="s">
        <v>253</v>
      </c>
      <c r="I40" s="796"/>
      <c r="J40" s="796"/>
      <c r="K40" s="796"/>
      <c r="L40" s="796"/>
      <c r="M40" s="797"/>
    </row>
    <row r="41" spans="2:13" x14ac:dyDescent="0.3">
      <c r="C41" s="121">
        <v>42317</v>
      </c>
      <c r="D41" s="794" t="s">
        <v>254</v>
      </c>
      <c r="E41" s="794"/>
      <c r="F41" s="794"/>
      <c r="G41" s="794"/>
      <c r="H41" s="795" t="s">
        <v>255</v>
      </c>
      <c r="I41" s="796"/>
      <c r="J41" s="796"/>
      <c r="K41" s="796"/>
      <c r="L41" s="796"/>
      <c r="M41" s="797"/>
    </row>
    <row r="42" spans="2:13" x14ac:dyDescent="0.3">
      <c r="C42" s="121">
        <v>42681</v>
      </c>
      <c r="D42" s="794" t="s">
        <v>1569</v>
      </c>
      <c r="E42" s="794"/>
      <c r="F42" s="794"/>
      <c r="G42" s="794"/>
      <c r="H42" s="814" t="s">
        <v>1570</v>
      </c>
      <c r="I42" s="815"/>
      <c r="J42" s="815"/>
      <c r="K42" s="815"/>
      <c r="L42" s="815"/>
      <c r="M42" s="928"/>
    </row>
    <row r="43" spans="2:13" x14ac:dyDescent="0.3">
      <c r="C43" s="693" t="s">
        <v>1689</v>
      </c>
      <c r="D43" s="794" t="s">
        <v>1690</v>
      </c>
      <c r="E43" s="794"/>
      <c r="F43" s="794"/>
      <c r="G43" s="794"/>
      <c r="H43" s="794" t="s">
        <v>1691</v>
      </c>
      <c r="I43" s="794"/>
      <c r="J43" s="794"/>
      <c r="K43" s="794"/>
      <c r="L43" s="794"/>
      <c r="M43" s="794"/>
    </row>
    <row r="44" spans="2:13" x14ac:dyDescent="0.3">
      <c r="C44" s="118"/>
      <c r="D44" s="794"/>
      <c r="E44" s="794"/>
      <c r="F44" s="794"/>
      <c r="G44" s="794"/>
      <c r="H44" s="794"/>
      <c r="I44" s="794"/>
      <c r="J44" s="794"/>
      <c r="K44" s="794"/>
      <c r="L44" s="794"/>
      <c r="M44" s="794"/>
    </row>
    <row r="45" spans="2:13" x14ac:dyDescent="0.3">
      <c r="C45" s="118"/>
      <c r="D45" s="794"/>
      <c r="E45" s="794"/>
      <c r="F45" s="794"/>
      <c r="G45" s="794"/>
      <c r="H45" s="794"/>
      <c r="I45" s="794"/>
      <c r="J45" s="794"/>
      <c r="K45" s="794"/>
      <c r="L45" s="794"/>
      <c r="M45" s="794"/>
    </row>
    <row r="46" spans="2:13" x14ac:dyDescent="0.3">
      <c r="C46" s="118"/>
      <c r="D46" s="794"/>
      <c r="E46" s="794"/>
      <c r="F46" s="794"/>
      <c r="G46" s="794"/>
      <c r="H46" s="794"/>
      <c r="I46" s="794"/>
      <c r="J46" s="794"/>
      <c r="K46" s="794"/>
      <c r="L46" s="794"/>
      <c r="M46" s="794"/>
    </row>
    <row r="47" spans="2:13" x14ac:dyDescent="0.3">
      <c r="C47" s="118"/>
      <c r="D47" s="794"/>
      <c r="E47" s="794"/>
      <c r="F47" s="794"/>
      <c r="G47" s="794"/>
      <c r="H47" s="794"/>
      <c r="I47" s="794"/>
      <c r="J47" s="794"/>
      <c r="K47" s="794"/>
      <c r="L47" s="794"/>
      <c r="M47" s="794"/>
    </row>
    <row r="48" spans="2:13" x14ac:dyDescent="0.3">
      <c r="C48" s="118"/>
      <c r="D48" s="794"/>
      <c r="E48" s="794"/>
      <c r="F48" s="794"/>
      <c r="G48" s="794"/>
      <c r="H48" s="794"/>
      <c r="I48" s="794"/>
      <c r="J48" s="794"/>
      <c r="K48" s="794"/>
      <c r="L48" s="794"/>
      <c r="M48" s="794"/>
    </row>
    <row r="49" spans="3:13" x14ac:dyDescent="0.3">
      <c r="C49" s="118"/>
      <c r="D49" s="794"/>
      <c r="E49" s="794"/>
      <c r="F49" s="794"/>
      <c r="G49" s="794"/>
      <c r="H49" s="794"/>
      <c r="I49" s="794"/>
      <c r="J49" s="794"/>
      <c r="K49" s="794"/>
      <c r="L49" s="794"/>
      <c r="M49" s="794"/>
    </row>
  </sheetData>
  <sheetProtection algorithmName="SHA-512" hashValue="RcOV77MnI9Fz6YJhO1rxF6Tzp9gNGNA7dKKkPnXGlgISOch0o2IpFz+f0uXMxF2Msz5ZUVahhdJ2csPAW8UQww==" saltValue="LrH4WU5aZsm0dlw4wrI/+g==" spinCount="100000" sheet="1" objects="1" scenarios="1"/>
  <mergeCells count="88">
    <mergeCell ref="D47:G47"/>
    <mergeCell ref="H47:M47"/>
    <mergeCell ref="D48:G48"/>
    <mergeCell ref="H48:M48"/>
    <mergeCell ref="D49:G49"/>
    <mergeCell ref="H49:M49"/>
    <mergeCell ref="D44:G44"/>
    <mergeCell ref="H44:M44"/>
    <mergeCell ref="D45:G45"/>
    <mergeCell ref="H45:M45"/>
    <mergeCell ref="D46:G46"/>
    <mergeCell ref="H46:M46"/>
    <mergeCell ref="D41:G41"/>
    <mergeCell ref="H41:M41"/>
    <mergeCell ref="D42:G42"/>
    <mergeCell ref="H42:M42"/>
    <mergeCell ref="D43:G43"/>
    <mergeCell ref="H43:M43"/>
    <mergeCell ref="D40:G40"/>
    <mergeCell ref="H40:M40"/>
    <mergeCell ref="B31:D31"/>
    <mergeCell ref="E31:I31"/>
    <mergeCell ref="J31:M31"/>
    <mergeCell ref="B32:D32"/>
    <mergeCell ref="E32:M32"/>
    <mergeCell ref="E33:M33"/>
    <mergeCell ref="B34:M34"/>
    <mergeCell ref="B35:M35"/>
    <mergeCell ref="B36:M36"/>
    <mergeCell ref="B37:M37"/>
    <mergeCell ref="C39:M39"/>
    <mergeCell ref="B29:D29"/>
    <mergeCell ref="F29:G29"/>
    <mergeCell ref="I29:J29"/>
    <mergeCell ref="K29:L29"/>
    <mergeCell ref="B30:D30"/>
    <mergeCell ref="E30:M30"/>
    <mergeCell ref="B26:D26"/>
    <mergeCell ref="E26:M26"/>
    <mergeCell ref="B27:D27"/>
    <mergeCell ref="E27:M27"/>
    <mergeCell ref="B28:D28"/>
    <mergeCell ref="E28:M28"/>
    <mergeCell ref="B25:D25"/>
    <mergeCell ref="E25:M25"/>
    <mergeCell ref="B19:D19"/>
    <mergeCell ref="E19:F19"/>
    <mergeCell ref="G19:H19"/>
    <mergeCell ref="I19:M19"/>
    <mergeCell ref="B20:M20"/>
    <mergeCell ref="B21:M21"/>
    <mergeCell ref="B22:M22"/>
    <mergeCell ref="B23:D23"/>
    <mergeCell ref="E23:M23"/>
    <mergeCell ref="B24:D24"/>
    <mergeCell ref="E24:M24"/>
    <mergeCell ref="B18:D18"/>
    <mergeCell ref="E18:M18"/>
    <mergeCell ref="B13:D13"/>
    <mergeCell ref="E13:M13"/>
    <mergeCell ref="B14:D14"/>
    <mergeCell ref="E14:M14"/>
    <mergeCell ref="B15:D15"/>
    <mergeCell ref="E15:M15"/>
    <mergeCell ref="B16:D16"/>
    <mergeCell ref="E16:G16"/>
    <mergeCell ref="H16:M16"/>
    <mergeCell ref="B17:D17"/>
    <mergeCell ref="E17:M17"/>
    <mergeCell ref="B10:D10"/>
    <mergeCell ref="E10:M10"/>
    <mergeCell ref="B11:D11"/>
    <mergeCell ref="E11:M11"/>
    <mergeCell ref="B12:D12"/>
    <mergeCell ref="E12:M12"/>
    <mergeCell ref="B9:D9"/>
    <mergeCell ref="E9:M9"/>
    <mergeCell ref="B2:M2"/>
    <mergeCell ref="B3:M3"/>
    <mergeCell ref="B4:E4"/>
    <mergeCell ref="F4:I4"/>
    <mergeCell ref="J4:M4"/>
    <mergeCell ref="B5:J5"/>
    <mergeCell ref="B6:M6"/>
    <mergeCell ref="B7:J7"/>
    <mergeCell ref="B8:D8"/>
    <mergeCell ref="E8:G8"/>
    <mergeCell ref="H8:M8"/>
  </mergeCells>
  <hyperlinks>
    <hyperlink ref="A1" location="'2.6.2.h.1.f'!A1" display="REGRESAR"/>
  </hyperlinks>
  <printOptions verticalCentered="1"/>
  <pageMargins left="2.0866141732283467" right="0.70866141732283472" top="0.74803149606299213" bottom="0.74803149606299213" header="0.31496062992125984" footer="0.31496062992125984"/>
  <pageSetup paperSize="66" scale="45"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
  <sheetViews>
    <sheetView showGridLines="0" workbookViewId="0"/>
  </sheetViews>
  <sheetFormatPr defaultColWidth="11.5546875" defaultRowHeight="14.4" x14ac:dyDescent="0.3"/>
  <sheetData>
    <row r="1" spans="1:3" x14ac:dyDescent="0.3">
      <c r="A1" s="165" t="s">
        <v>178</v>
      </c>
      <c r="B1" s="33"/>
      <c r="C1" s="165" t="s">
        <v>413</v>
      </c>
    </row>
    <row r="2" spans="1:3" ht="15.6" x14ac:dyDescent="0.3">
      <c r="A2" s="165"/>
      <c r="B2" s="89" t="s">
        <v>375</v>
      </c>
      <c r="C2" s="33"/>
    </row>
    <row r="3" spans="1:3" ht="15.6" x14ac:dyDescent="0.3">
      <c r="A3" s="33"/>
      <c r="B3" s="34" t="s">
        <v>336</v>
      </c>
      <c r="C3" s="88"/>
    </row>
    <row r="4" spans="1:3" ht="15.6" x14ac:dyDescent="0.3">
      <c r="A4" s="33"/>
      <c r="B4" s="34" t="s">
        <v>337</v>
      </c>
      <c r="C4" s="88"/>
    </row>
    <row r="5" spans="1:3" ht="15.6" x14ac:dyDescent="0.3">
      <c r="A5" s="33"/>
      <c r="B5" s="34" t="s">
        <v>338</v>
      </c>
      <c r="C5" s="88"/>
    </row>
    <row r="6" spans="1:3" ht="15.6" x14ac:dyDescent="0.3">
      <c r="A6" s="79"/>
      <c r="B6" s="34" t="s">
        <v>1251</v>
      </c>
      <c r="C6" s="623"/>
    </row>
    <row r="7" spans="1:3" ht="15.6" x14ac:dyDescent="0.3">
      <c r="A7" s="79"/>
      <c r="B7" s="34" t="s">
        <v>1252</v>
      </c>
      <c r="C7" s="623"/>
    </row>
    <row r="10" spans="1:3" ht="15.6" x14ac:dyDescent="0.3">
      <c r="B10" s="88" t="s">
        <v>1593</v>
      </c>
    </row>
    <row r="11" spans="1:3" ht="15.6" x14ac:dyDescent="0.3">
      <c r="B11" s="88" t="s">
        <v>1594</v>
      </c>
    </row>
    <row r="40" spans="2:11" ht="38.25" customHeight="1" x14ac:dyDescent="0.3">
      <c r="B40" s="1187" t="s">
        <v>1595</v>
      </c>
      <c r="C40" s="1187"/>
      <c r="D40" s="1187"/>
      <c r="E40" s="1187"/>
      <c r="F40" s="1187"/>
      <c r="G40" s="1187"/>
      <c r="H40" s="1187"/>
      <c r="I40" s="1187"/>
      <c r="J40" s="1187"/>
      <c r="K40" s="1187"/>
    </row>
    <row r="41" spans="2:11" x14ac:dyDescent="0.3">
      <c r="B41" s="1188" t="s">
        <v>1596</v>
      </c>
      <c r="C41" s="1188"/>
      <c r="D41" s="1188"/>
      <c r="E41" s="1188"/>
      <c r="F41" s="1188"/>
      <c r="G41" s="1188"/>
      <c r="H41" s="1188"/>
      <c r="I41" s="1188"/>
      <c r="J41" s="1188"/>
      <c r="K41" s="1188"/>
    </row>
  </sheetData>
  <sheetProtection algorithmName="SHA-512" hashValue="PzkpsliMvhSNaHc6D8hY/utPtLS/HEYDlWQVVY813GBpfXY3CmiXKOxrplXlz+usdV/DI744jev2EKbIOvhlKg==" saltValue="RhMxjNOP+M1Qdwe1a4aMoQ==" spinCount="100000" sheet="1" objects="1" scenarios="1"/>
  <mergeCells count="2">
    <mergeCell ref="B40:K40"/>
    <mergeCell ref="B41:K41"/>
  </mergeCells>
  <hyperlinks>
    <hyperlink ref="A1" location="'C2'!A1" display="Regresar"/>
    <hyperlink ref="C1" location="M.2.6.2.h.1...!A1" display="Ver metadato "/>
  </hyperlinks>
  <pageMargins left="0.7" right="0.7" top="0.75" bottom="0.75" header="0.3" footer="0.3"/>
  <pageSetup orientation="portrait" horizontalDpi="4294967294" verticalDpi="4294967294"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6"/>
  <sheetViews>
    <sheetView showGridLines="0" zoomScale="80" zoomScaleNormal="80" workbookViewId="0"/>
  </sheetViews>
  <sheetFormatPr defaultColWidth="11.5546875" defaultRowHeight="14.4" x14ac:dyDescent="0.3"/>
  <sheetData>
    <row r="1" spans="1:13" x14ac:dyDescent="0.3">
      <c r="A1" s="106" t="s">
        <v>178</v>
      </c>
    </row>
    <row r="2" spans="1:13" ht="15.6" x14ac:dyDescent="0.3">
      <c r="B2" s="828" t="s">
        <v>202</v>
      </c>
      <c r="C2" s="828"/>
      <c r="D2" s="828"/>
      <c r="E2" s="828"/>
      <c r="F2" s="828"/>
      <c r="G2" s="828"/>
      <c r="H2" s="828"/>
      <c r="I2" s="828"/>
      <c r="J2" s="828"/>
      <c r="K2" s="828"/>
      <c r="L2" s="828"/>
      <c r="M2" s="828"/>
    </row>
    <row r="3" spans="1:13" ht="16.2" thickBot="1" x14ac:dyDescent="0.35">
      <c r="B3" s="1075"/>
      <c r="C3" s="1075"/>
      <c r="D3" s="1075"/>
      <c r="E3" s="1075"/>
      <c r="F3" s="1075"/>
      <c r="G3" s="1075"/>
      <c r="H3" s="1075"/>
      <c r="I3" s="1075"/>
      <c r="J3" s="1075"/>
      <c r="K3" s="1075"/>
      <c r="L3" s="1075"/>
      <c r="M3" s="1075"/>
    </row>
    <row r="4" spans="1:13" ht="16.2" thickBot="1" x14ac:dyDescent="0.35">
      <c r="B4" s="1102" t="s">
        <v>286</v>
      </c>
      <c r="C4" s="1103"/>
      <c r="D4" s="1103"/>
      <c r="E4" s="1103"/>
      <c r="F4" s="1103" t="s">
        <v>461</v>
      </c>
      <c r="G4" s="1103"/>
      <c r="H4" s="1103"/>
      <c r="I4" s="1103"/>
      <c r="J4" s="1103" t="s">
        <v>205</v>
      </c>
      <c r="K4" s="1103"/>
      <c r="L4" s="1103"/>
      <c r="M4" s="1104"/>
    </row>
    <row r="5" spans="1:13" ht="15.6" x14ac:dyDescent="0.3">
      <c r="B5" s="1101" t="s">
        <v>206</v>
      </c>
      <c r="C5" s="1101"/>
      <c r="D5" s="1101"/>
      <c r="E5" s="1101"/>
      <c r="F5" s="1101"/>
      <c r="G5" s="1101"/>
      <c r="H5" s="1101"/>
      <c r="I5" s="1101"/>
      <c r="J5" s="1101"/>
      <c r="K5" s="626"/>
      <c r="L5" s="626"/>
      <c r="M5" s="626"/>
    </row>
    <row r="6" spans="1:13" ht="15.6" x14ac:dyDescent="0.3">
      <c r="B6" s="1076" t="s">
        <v>207</v>
      </c>
      <c r="C6" s="1076"/>
      <c r="D6" s="1076"/>
      <c r="E6" s="1076"/>
      <c r="F6" s="1076"/>
      <c r="G6" s="1076"/>
      <c r="H6" s="1076"/>
      <c r="I6" s="1076"/>
      <c r="J6" s="1076"/>
      <c r="K6" s="1076"/>
      <c r="L6" s="1076"/>
      <c r="M6" s="1076"/>
    </row>
    <row r="7" spans="1:13" ht="16.2" thickBot="1" x14ac:dyDescent="0.35">
      <c r="B7" s="1095"/>
      <c r="C7" s="1095"/>
      <c r="D7" s="1095"/>
      <c r="E7" s="1095"/>
      <c r="F7" s="1095"/>
      <c r="G7" s="1095"/>
      <c r="H7" s="1095"/>
      <c r="I7" s="1095"/>
      <c r="J7" s="1095"/>
      <c r="K7" s="627"/>
      <c r="L7" s="627"/>
      <c r="M7" s="627"/>
    </row>
    <row r="8" spans="1:13" ht="15.6" x14ac:dyDescent="0.3">
      <c r="B8" s="1096" t="s">
        <v>208</v>
      </c>
      <c r="C8" s="1097"/>
      <c r="D8" s="1097"/>
      <c r="E8" s="1098" t="s">
        <v>1597</v>
      </c>
      <c r="F8" s="1098"/>
      <c r="G8" s="1098"/>
      <c r="H8" s="259" t="s">
        <v>462</v>
      </c>
      <c r="I8" s="260"/>
      <c r="J8" s="1099" t="s">
        <v>463</v>
      </c>
      <c r="K8" s="1099"/>
      <c r="L8" s="1099" t="s">
        <v>464</v>
      </c>
      <c r="M8" s="1100"/>
    </row>
    <row r="9" spans="1:13" ht="15.6" x14ac:dyDescent="0.3">
      <c r="B9" s="1091" t="s">
        <v>210</v>
      </c>
      <c r="C9" s="1088"/>
      <c r="D9" s="1090"/>
      <c r="E9" s="1193" t="s">
        <v>1594</v>
      </c>
      <c r="F9" s="1194"/>
      <c r="G9" s="1194"/>
      <c r="H9" s="1194"/>
      <c r="I9" s="1194"/>
      <c r="J9" s="1194"/>
      <c r="K9" s="1194"/>
      <c r="L9" s="1194"/>
      <c r="M9" s="1195"/>
    </row>
    <row r="10" spans="1:13" ht="15" x14ac:dyDescent="0.3">
      <c r="B10" s="1091" t="s">
        <v>211</v>
      </c>
      <c r="C10" s="1088"/>
      <c r="D10" s="1090"/>
      <c r="E10" s="795" t="s">
        <v>1598</v>
      </c>
      <c r="F10" s="796"/>
      <c r="G10" s="796"/>
      <c r="H10" s="796"/>
      <c r="I10" s="796"/>
      <c r="J10" s="796"/>
      <c r="K10" s="796"/>
      <c r="L10" s="796"/>
      <c r="M10" s="844"/>
    </row>
    <row r="11" spans="1:13" ht="15" x14ac:dyDescent="0.3">
      <c r="B11" s="804" t="s">
        <v>1311</v>
      </c>
      <c r="C11" s="794"/>
      <c r="D11" s="794"/>
      <c r="E11" s="794" t="s">
        <v>336</v>
      </c>
      <c r="F11" s="794" t="s">
        <v>336</v>
      </c>
      <c r="G11" s="794" t="s">
        <v>336</v>
      </c>
      <c r="H11" s="794" t="s">
        <v>336</v>
      </c>
      <c r="I11" s="794" t="s">
        <v>336</v>
      </c>
      <c r="J11" s="794" t="s">
        <v>336</v>
      </c>
      <c r="K11" s="794" t="s">
        <v>336</v>
      </c>
      <c r="L11" s="794" t="s">
        <v>336</v>
      </c>
      <c r="M11" s="807" t="s">
        <v>336</v>
      </c>
    </row>
    <row r="12" spans="1:13" ht="15" x14ac:dyDescent="0.3">
      <c r="B12" s="804" t="s">
        <v>1312</v>
      </c>
      <c r="C12" s="794"/>
      <c r="D12" s="794"/>
      <c r="E12" s="794" t="s">
        <v>337</v>
      </c>
      <c r="F12" s="794" t="s">
        <v>337</v>
      </c>
      <c r="G12" s="794" t="s">
        <v>337</v>
      </c>
      <c r="H12" s="794" t="s">
        <v>337</v>
      </c>
      <c r="I12" s="794" t="s">
        <v>337</v>
      </c>
      <c r="J12" s="794" t="s">
        <v>337</v>
      </c>
      <c r="K12" s="794" t="s">
        <v>337</v>
      </c>
      <c r="L12" s="794" t="s">
        <v>337</v>
      </c>
      <c r="M12" s="807" t="s">
        <v>337</v>
      </c>
    </row>
    <row r="13" spans="1:13" ht="15.6" x14ac:dyDescent="0.3">
      <c r="B13" s="804" t="s">
        <v>1313</v>
      </c>
      <c r="C13" s="794"/>
      <c r="D13" s="794"/>
      <c r="E13" s="1190" t="s">
        <v>338</v>
      </c>
      <c r="F13" s="1191" t="s">
        <v>338</v>
      </c>
      <c r="G13" s="1191" t="s">
        <v>338</v>
      </c>
      <c r="H13" s="1191" t="s">
        <v>338</v>
      </c>
      <c r="I13" s="1191" t="s">
        <v>338</v>
      </c>
      <c r="J13" s="1191" t="s">
        <v>338</v>
      </c>
      <c r="K13" s="1191" t="s">
        <v>338</v>
      </c>
      <c r="L13" s="1191" t="s">
        <v>338</v>
      </c>
      <c r="M13" s="1192" t="s">
        <v>338</v>
      </c>
    </row>
    <row r="14" spans="1:13" ht="15" x14ac:dyDescent="0.3">
      <c r="B14" s="1085" t="s">
        <v>215</v>
      </c>
      <c r="C14" s="1086"/>
      <c r="D14" s="1086"/>
      <c r="E14" s="1087"/>
      <c r="F14" s="1088"/>
      <c r="G14" s="1088"/>
      <c r="H14" s="1088"/>
      <c r="I14" s="1088"/>
      <c r="J14" s="1088"/>
      <c r="K14" s="1088"/>
      <c r="L14" s="1088"/>
      <c r="M14" s="1089"/>
    </row>
    <row r="15" spans="1:13" ht="15" x14ac:dyDescent="0.3">
      <c r="B15" s="1085" t="s">
        <v>216</v>
      </c>
      <c r="C15" s="1086"/>
      <c r="D15" s="1086"/>
      <c r="E15" s="1087" t="s">
        <v>443</v>
      </c>
      <c r="F15" s="1088"/>
      <c r="G15" s="1088"/>
      <c r="H15" s="1088"/>
      <c r="I15" s="1088"/>
      <c r="J15" s="1088"/>
      <c r="K15" s="1088"/>
      <c r="L15" s="1088"/>
      <c r="M15" s="1089"/>
    </row>
    <row r="16" spans="1:13" ht="15" x14ac:dyDescent="0.3">
      <c r="B16" s="1085" t="s">
        <v>218</v>
      </c>
      <c r="C16" s="1086"/>
      <c r="D16" s="1086"/>
      <c r="E16" s="1087" t="s">
        <v>1436</v>
      </c>
      <c r="F16" s="1088"/>
      <c r="G16" s="1090"/>
      <c r="H16" s="1087" t="s">
        <v>1448</v>
      </c>
      <c r="I16" s="1088"/>
      <c r="J16" s="1088"/>
      <c r="K16" s="1088"/>
      <c r="L16" s="1088"/>
      <c r="M16" s="1089"/>
    </row>
    <row r="17" spans="2:13" ht="15" x14ac:dyDescent="0.3">
      <c r="B17" s="1085" t="s">
        <v>469</v>
      </c>
      <c r="C17" s="1086"/>
      <c r="D17" s="1086"/>
      <c r="E17" s="821"/>
      <c r="F17" s="822"/>
      <c r="G17" s="822"/>
      <c r="H17" s="822"/>
      <c r="I17" s="822"/>
      <c r="J17" s="822"/>
      <c r="K17" s="822"/>
      <c r="L17" s="822"/>
      <c r="M17" s="823"/>
    </row>
    <row r="18" spans="2:13" ht="16.2" thickBot="1" x14ac:dyDescent="0.35">
      <c r="B18" s="1079" t="s">
        <v>225</v>
      </c>
      <c r="C18" s="1080"/>
      <c r="D18" s="1081"/>
      <c r="E18" s="1082" t="s">
        <v>470</v>
      </c>
      <c r="F18" s="1082"/>
      <c r="G18" s="1083" t="s">
        <v>471</v>
      </c>
      <c r="H18" s="1083"/>
      <c r="I18" s="1082" t="s">
        <v>472</v>
      </c>
      <c r="J18" s="1082"/>
      <c r="K18" s="1082"/>
      <c r="L18" s="1082"/>
      <c r="M18" s="1084"/>
    </row>
    <row r="19" spans="2:13" ht="15.6" x14ac:dyDescent="0.3">
      <c r="B19" s="1075"/>
      <c r="C19" s="1075"/>
      <c r="D19" s="1075"/>
      <c r="E19" s="1075"/>
      <c r="F19" s="1075"/>
      <c r="G19" s="1075"/>
      <c r="H19" s="1075"/>
      <c r="I19" s="1075"/>
      <c r="J19" s="1075"/>
      <c r="K19" s="1075"/>
      <c r="L19" s="1075"/>
      <c r="M19" s="1075"/>
    </row>
    <row r="20" spans="2:13" ht="16.2" thickBot="1" x14ac:dyDescent="0.35">
      <c r="B20" s="1076" t="s">
        <v>229</v>
      </c>
      <c r="C20" s="1076"/>
      <c r="D20" s="1076"/>
      <c r="E20" s="1076"/>
      <c r="F20" s="1076"/>
      <c r="G20" s="1076"/>
      <c r="H20" s="1076"/>
      <c r="I20" s="1076"/>
      <c r="J20" s="1076"/>
      <c r="K20" s="1076"/>
      <c r="L20" s="1076"/>
      <c r="M20" s="1076"/>
    </row>
    <row r="21" spans="2:13" ht="15.6" thickBot="1" x14ac:dyDescent="0.35">
      <c r="B21" s="1077" t="s">
        <v>230</v>
      </c>
      <c r="C21" s="1078"/>
      <c r="D21" s="1078"/>
      <c r="E21" s="1071"/>
      <c r="F21" s="1072"/>
      <c r="G21" s="1072"/>
      <c r="H21" s="1072"/>
      <c r="I21" s="1072"/>
      <c r="J21" s="1072"/>
      <c r="K21" s="1072"/>
      <c r="L21" s="1072"/>
      <c r="M21" s="1073"/>
    </row>
    <row r="22" spans="2:13" ht="15.6" thickBot="1" x14ac:dyDescent="0.35">
      <c r="B22" s="1051" t="s">
        <v>231</v>
      </c>
      <c r="C22" s="1052"/>
      <c r="D22" s="1053"/>
      <c r="E22" s="1062"/>
      <c r="F22" s="1072"/>
      <c r="G22" s="1072"/>
      <c r="H22" s="1072"/>
      <c r="I22" s="1072"/>
      <c r="J22" s="1072"/>
      <c r="K22" s="1072"/>
      <c r="L22" s="1072"/>
      <c r="M22" s="1073"/>
    </row>
    <row r="23" spans="2:13" ht="15" x14ac:dyDescent="0.3">
      <c r="B23" s="1065" t="s">
        <v>232</v>
      </c>
      <c r="C23" s="1054"/>
      <c r="D23" s="1054"/>
      <c r="E23" s="1071" t="s">
        <v>1599</v>
      </c>
      <c r="F23" s="1072"/>
      <c r="G23" s="1072"/>
      <c r="H23" s="1072"/>
      <c r="I23" s="1072"/>
      <c r="J23" s="1072"/>
      <c r="K23" s="1072"/>
      <c r="L23" s="1072"/>
      <c r="M23" s="1073"/>
    </row>
    <row r="24" spans="2:13" ht="15" x14ac:dyDescent="0.3">
      <c r="B24" s="1065" t="s">
        <v>233</v>
      </c>
      <c r="C24" s="1054"/>
      <c r="D24" s="1054"/>
      <c r="E24" s="1054" t="s">
        <v>1600</v>
      </c>
      <c r="F24" s="1043"/>
      <c r="G24" s="1043"/>
      <c r="H24" s="1043"/>
      <c r="I24" s="1043"/>
      <c r="J24" s="1043"/>
      <c r="K24" s="1043"/>
      <c r="L24" s="1043"/>
      <c r="M24" s="1074"/>
    </row>
    <row r="25" spans="2:13" ht="15" x14ac:dyDescent="0.3">
      <c r="B25" s="1065" t="s">
        <v>234</v>
      </c>
      <c r="C25" s="1054"/>
      <c r="D25" s="1054"/>
      <c r="E25" s="1067"/>
      <c r="F25" s="1052"/>
      <c r="G25" s="1052"/>
      <c r="H25" s="1052"/>
      <c r="I25" s="1052"/>
      <c r="J25" s="1052"/>
      <c r="K25" s="1052"/>
      <c r="L25" s="1052"/>
      <c r="M25" s="1068"/>
    </row>
    <row r="26" spans="2:13" ht="15" x14ac:dyDescent="0.3">
      <c r="B26" s="1065" t="s">
        <v>235</v>
      </c>
      <c r="C26" s="1054"/>
      <c r="D26" s="1054"/>
      <c r="E26" s="1067" t="s">
        <v>1601</v>
      </c>
      <c r="F26" s="1052"/>
      <c r="G26" s="1052"/>
      <c r="H26" s="1052"/>
      <c r="I26" s="1052"/>
      <c r="J26" s="1052"/>
      <c r="K26" s="1052"/>
      <c r="L26" s="1052"/>
      <c r="M26" s="1068"/>
    </row>
    <row r="27" spans="2:13" ht="15" x14ac:dyDescent="0.3">
      <c r="B27" s="1069" t="s">
        <v>236</v>
      </c>
      <c r="C27" s="1046"/>
      <c r="D27" s="1047"/>
      <c r="E27" s="1045" t="s">
        <v>474</v>
      </c>
      <c r="F27" s="1046"/>
      <c r="G27" s="1047"/>
      <c r="H27" s="624" t="s">
        <v>238</v>
      </c>
      <c r="I27" s="1045" t="s">
        <v>475</v>
      </c>
      <c r="J27" s="1070"/>
      <c r="K27" s="1069" t="s">
        <v>476</v>
      </c>
      <c r="L27" s="1046"/>
      <c r="M27" s="624" t="s">
        <v>477</v>
      </c>
    </row>
    <row r="28" spans="2:13" ht="15" x14ac:dyDescent="0.3">
      <c r="B28" s="1065" t="s">
        <v>242</v>
      </c>
      <c r="C28" s="1054"/>
      <c r="D28" s="1054"/>
      <c r="E28" s="814" t="s">
        <v>1567</v>
      </c>
      <c r="F28" s="815"/>
      <c r="G28" s="815"/>
      <c r="H28" s="815"/>
      <c r="I28" s="815"/>
      <c r="J28" s="815"/>
      <c r="K28" s="815"/>
      <c r="L28" s="815"/>
      <c r="M28" s="816"/>
    </row>
    <row r="29" spans="2:13" ht="15" x14ac:dyDescent="0.3">
      <c r="B29" s="1065" t="s">
        <v>218</v>
      </c>
      <c r="C29" s="1054"/>
      <c r="D29" s="1054"/>
      <c r="E29" s="1054" t="s">
        <v>478</v>
      </c>
      <c r="F29" s="1054"/>
      <c r="G29" s="1054"/>
      <c r="H29" s="1054"/>
      <c r="I29" s="1054"/>
      <c r="J29" s="1054" t="s">
        <v>479</v>
      </c>
      <c r="K29" s="1054"/>
      <c r="L29" s="1054"/>
      <c r="M29" s="1055"/>
    </row>
    <row r="30" spans="2:13" ht="15" x14ac:dyDescent="0.3">
      <c r="B30" s="1065" t="s">
        <v>246</v>
      </c>
      <c r="C30" s="1054"/>
      <c r="D30" s="1054"/>
      <c r="E30" s="1189" t="s">
        <v>1588</v>
      </c>
      <c r="F30" s="805"/>
      <c r="G30" s="805"/>
      <c r="H30" s="805"/>
      <c r="I30" s="805"/>
      <c r="J30" s="805"/>
      <c r="K30" s="805"/>
      <c r="L30" s="805"/>
      <c r="M30" s="806"/>
    </row>
    <row r="31" spans="2:13" ht="15" x14ac:dyDescent="0.3">
      <c r="B31" s="1051" t="s">
        <v>248</v>
      </c>
      <c r="C31" s="1052"/>
      <c r="D31" s="1053"/>
      <c r="E31" s="1054"/>
      <c r="F31" s="1054"/>
      <c r="G31" s="1054"/>
      <c r="H31" s="1054"/>
      <c r="I31" s="1054"/>
      <c r="J31" s="1054"/>
      <c r="K31" s="1054"/>
      <c r="L31" s="1054"/>
      <c r="M31" s="1055"/>
    </row>
    <row r="32" spans="2:13" ht="15.6" x14ac:dyDescent="0.3">
      <c r="B32" s="1056" t="s">
        <v>249</v>
      </c>
      <c r="C32" s="1057"/>
      <c r="D32" s="1057"/>
      <c r="E32" s="1057"/>
      <c r="F32" s="1057"/>
      <c r="G32" s="1057"/>
      <c r="H32" s="1057"/>
      <c r="I32" s="1057"/>
      <c r="J32" s="1057"/>
      <c r="K32" s="1057"/>
      <c r="L32" s="1057"/>
      <c r="M32" s="1058"/>
    </row>
    <row r="33" spans="2:13" ht="15.6" thickBot="1" x14ac:dyDescent="0.35">
      <c r="B33" s="1059"/>
      <c r="C33" s="1060"/>
      <c r="D33" s="1060"/>
      <c r="E33" s="1060"/>
      <c r="F33" s="1060"/>
      <c r="G33" s="1060"/>
      <c r="H33" s="1060"/>
      <c r="I33" s="1060"/>
      <c r="J33" s="1060"/>
      <c r="K33" s="1060"/>
      <c r="L33" s="1060"/>
      <c r="M33" s="1061"/>
    </row>
    <row r="34" spans="2:13" ht="15" x14ac:dyDescent="0.3">
      <c r="B34" s="1062"/>
      <c r="C34" s="1063"/>
      <c r="D34" s="1063"/>
      <c r="E34" s="1063"/>
      <c r="F34" s="1063"/>
      <c r="G34" s="1063"/>
      <c r="H34" s="1063"/>
      <c r="I34" s="1063"/>
      <c r="J34" s="1063"/>
      <c r="K34" s="1063"/>
      <c r="L34" s="1063"/>
      <c r="M34" s="1064"/>
    </row>
    <row r="35" spans="2:13" ht="15.6" x14ac:dyDescent="0.3">
      <c r="B35" s="630"/>
      <c r="C35" s="630"/>
      <c r="D35" s="630"/>
      <c r="E35" s="626"/>
      <c r="F35" s="626"/>
      <c r="G35" s="626"/>
      <c r="H35" s="626"/>
      <c r="I35" s="626"/>
      <c r="J35" s="626"/>
      <c r="K35" s="626"/>
      <c r="L35" s="626"/>
      <c r="M35" s="626"/>
    </row>
    <row r="36" spans="2:13" ht="15" x14ac:dyDescent="0.3">
      <c r="B36" s="630"/>
      <c r="C36" s="1043" t="s">
        <v>250</v>
      </c>
      <c r="D36" s="1043"/>
      <c r="E36" s="1043"/>
      <c r="F36" s="1043"/>
      <c r="G36" s="1043"/>
      <c r="H36" s="1043"/>
      <c r="I36" s="1043"/>
      <c r="J36" s="1043"/>
      <c r="K36" s="1043"/>
      <c r="L36" s="1043"/>
      <c r="M36" s="1043"/>
    </row>
    <row r="37" spans="2:13" ht="15.6" x14ac:dyDescent="0.3">
      <c r="B37" s="630"/>
      <c r="C37" s="624" t="s">
        <v>251</v>
      </c>
      <c r="D37" s="1045" t="s">
        <v>252</v>
      </c>
      <c r="E37" s="1046"/>
      <c r="F37" s="1046"/>
      <c r="G37" s="1046"/>
      <c r="H37" s="1048" t="s">
        <v>253</v>
      </c>
      <c r="I37" s="1049"/>
      <c r="J37" s="1049"/>
      <c r="K37" s="1049"/>
      <c r="L37" s="1049"/>
      <c r="M37" s="1050"/>
    </row>
    <row r="38" spans="2:13" ht="15.6" x14ac:dyDescent="0.3">
      <c r="B38" s="630"/>
      <c r="C38" s="625">
        <v>42683</v>
      </c>
      <c r="D38" s="1043" t="s">
        <v>1576</v>
      </c>
      <c r="E38" s="1043"/>
      <c r="F38" s="1043"/>
      <c r="G38" s="1043"/>
      <c r="H38" s="1044" t="s">
        <v>1602</v>
      </c>
      <c r="I38" s="1044"/>
      <c r="J38" s="1044"/>
      <c r="K38" s="1044"/>
      <c r="L38" s="1044"/>
      <c r="M38" s="1044"/>
    </row>
    <row r="39" spans="2:13" ht="15" x14ac:dyDescent="0.3">
      <c r="B39" s="630"/>
      <c r="C39" s="121">
        <v>42682</v>
      </c>
      <c r="D39" s="794" t="s">
        <v>1569</v>
      </c>
      <c r="E39" s="794"/>
      <c r="F39" s="794"/>
      <c r="G39" s="794"/>
      <c r="H39" s="814" t="s">
        <v>1570</v>
      </c>
      <c r="I39" s="815"/>
      <c r="J39" s="815"/>
      <c r="K39" s="815"/>
      <c r="L39" s="815"/>
      <c r="M39" s="928"/>
    </row>
    <row r="40" spans="2:13" ht="15" x14ac:dyDescent="0.3">
      <c r="B40" s="630"/>
      <c r="C40" s="693" t="s">
        <v>1689</v>
      </c>
      <c r="D40" s="794" t="s">
        <v>1690</v>
      </c>
      <c r="E40" s="794"/>
      <c r="F40" s="794"/>
      <c r="G40" s="794"/>
      <c r="H40" s="794" t="s">
        <v>1691</v>
      </c>
      <c r="I40" s="794"/>
      <c r="J40" s="794"/>
      <c r="K40" s="794"/>
      <c r="L40" s="794"/>
      <c r="M40" s="794"/>
    </row>
    <row r="41" spans="2:13" ht="15.6" x14ac:dyDescent="0.3">
      <c r="B41" s="630"/>
      <c r="C41" s="624"/>
      <c r="D41" s="1043"/>
      <c r="E41" s="1043"/>
      <c r="F41" s="1043"/>
      <c r="G41" s="1043"/>
      <c r="H41" s="1044"/>
      <c r="I41" s="1044"/>
      <c r="J41" s="1044"/>
      <c r="K41" s="1044"/>
      <c r="L41" s="1044"/>
      <c r="M41" s="1044"/>
    </row>
    <row r="42" spans="2:13" ht="15.6" x14ac:dyDescent="0.3">
      <c r="B42" s="630"/>
      <c r="C42" s="624"/>
      <c r="D42" s="1043"/>
      <c r="E42" s="1043"/>
      <c r="F42" s="1043"/>
      <c r="G42" s="1043"/>
      <c r="H42" s="1044"/>
      <c r="I42" s="1044"/>
      <c r="J42" s="1044"/>
      <c r="K42" s="1044"/>
      <c r="L42" s="1044"/>
      <c r="M42" s="1044"/>
    </row>
    <row r="43" spans="2:13" ht="15.6" x14ac:dyDescent="0.3">
      <c r="B43" s="630"/>
      <c r="C43" s="624"/>
      <c r="D43" s="1043"/>
      <c r="E43" s="1043"/>
      <c r="F43" s="1043"/>
      <c r="G43" s="1043"/>
      <c r="H43" s="1044"/>
      <c r="I43" s="1044"/>
      <c r="J43" s="1044"/>
      <c r="K43" s="1044"/>
      <c r="L43" s="1044"/>
      <c r="M43" s="1044"/>
    </row>
    <row r="44" spans="2:13" ht="15.6" x14ac:dyDescent="0.3">
      <c r="B44" s="630"/>
      <c r="C44" s="624"/>
      <c r="D44" s="1043"/>
      <c r="E44" s="1043"/>
      <c r="F44" s="1043"/>
      <c r="G44" s="1043"/>
      <c r="H44" s="1044"/>
      <c r="I44" s="1044"/>
      <c r="J44" s="1044"/>
      <c r="K44" s="1044"/>
      <c r="L44" s="1044"/>
      <c r="M44" s="1044"/>
    </row>
    <row r="45" spans="2:13" ht="15.6" x14ac:dyDescent="0.3">
      <c r="B45" s="630"/>
      <c r="C45" s="624"/>
      <c r="D45" s="1043"/>
      <c r="E45" s="1043"/>
      <c r="F45" s="1043"/>
      <c r="G45" s="1043"/>
      <c r="H45" s="1044"/>
      <c r="I45" s="1044"/>
      <c r="J45" s="1044"/>
      <c r="K45" s="1044"/>
      <c r="L45" s="1044"/>
      <c r="M45" s="1044"/>
    </row>
    <row r="46" spans="2:13" ht="15.6" x14ac:dyDescent="0.3">
      <c r="B46" s="630"/>
      <c r="C46" s="624"/>
      <c r="D46" s="1043"/>
      <c r="E46" s="1043"/>
      <c r="F46" s="1043"/>
      <c r="G46" s="1043"/>
      <c r="H46" s="1044"/>
      <c r="I46" s="1044"/>
      <c r="J46" s="1044"/>
      <c r="K46" s="1044"/>
      <c r="L46" s="1044"/>
      <c r="M46" s="1044"/>
    </row>
  </sheetData>
  <sheetProtection algorithmName="SHA-512" hashValue="29egRlVwbcedGmwPtbcGVWQBlkJtBGerxrLfv4eODk/iPd6hjafVnbDUC2DC3EQyMTfiPMFF74SzsWqcZnZmew==" saltValue="ttLfDmaE8JAzKugHLGorrw==" spinCount="100000" sheet="1" objects="1" scenarios="1"/>
  <mergeCells count="86">
    <mergeCell ref="B5:J5"/>
    <mergeCell ref="B2:M2"/>
    <mergeCell ref="B3:M3"/>
    <mergeCell ref="B4:E4"/>
    <mergeCell ref="F4:I4"/>
    <mergeCell ref="J4:M4"/>
    <mergeCell ref="B6:M6"/>
    <mergeCell ref="B7:J7"/>
    <mergeCell ref="B8:D8"/>
    <mergeCell ref="E8:G8"/>
    <mergeCell ref="J8:K8"/>
    <mergeCell ref="L8:M8"/>
    <mergeCell ref="B9:D9"/>
    <mergeCell ref="E9:M9"/>
    <mergeCell ref="B10:D10"/>
    <mergeCell ref="E10:M10"/>
    <mergeCell ref="B11:D11"/>
    <mergeCell ref="E11:M11"/>
    <mergeCell ref="B12:D12"/>
    <mergeCell ref="E12:M12"/>
    <mergeCell ref="B13:D13"/>
    <mergeCell ref="E13:M13"/>
    <mergeCell ref="B14:D14"/>
    <mergeCell ref="E14:M14"/>
    <mergeCell ref="B20:M20"/>
    <mergeCell ref="B15:D15"/>
    <mergeCell ref="E15:M15"/>
    <mergeCell ref="B16:D16"/>
    <mergeCell ref="E16:G16"/>
    <mergeCell ref="H16:M16"/>
    <mergeCell ref="B17:D17"/>
    <mergeCell ref="E17:M17"/>
    <mergeCell ref="B18:D18"/>
    <mergeCell ref="E18:F18"/>
    <mergeCell ref="G18:H18"/>
    <mergeCell ref="I18:M18"/>
    <mergeCell ref="B19:M19"/>
    <mergeCell ref="B21:D21"/>
    <mergeCell ref="E21:M21"/>
    <mergeCell ref="B22:D22"/>
    <mergeCell ref="E22:M22"/>
    <mergeCell ref="B23:D23"/>
    <mergeCell ref="E23:M23"/>
    <mergeCell ref="B24:D24"/>
    <mergeCell ref="E24:M24"/>
    <mergeCell ref="B25:D25"/>
    <mergeCell ref="E25:M25"/>
    <mergeCell ref="B26:D26"/>
    <mergeCell ref="E26:M26"/>
    <mergeCell ref="B31:D31"/>
    <mergeCell ref="E31:M31"/>
    <mergeCell ref="B27:D27"/>
    <mergeCell ref="E27:G27"/>
    <mergeCell ref="I27:J27"/>
    <mergeCell ref="K27:L27"/>
    <mergeCell ref="B28:D28"/>
    <mergeCell ref="E28:M28"/>
    <mergeCell ref="B29:D29"/>
    <mergeCell ref="E29:I29"/>
    <mergeCell ref="J29:M29"/>
    <mergeCell ref="B30:D30"/>
    <mergeCell ref="E30:M30"/>
    <mergeCell ref="B32:M32"/>
    <mergeCell ref="B33:M33"/>
    <mergeCell ref="B34:M34"/>
    <mergeCell ref="C36:M36"/>
    <mergeCell ref="D37:G37"/>
    <mergeCell ref="H37:M37"/>
    <mergeCell ref="D38:G38"/>
    <mergeCell ref="H38:M38"/>
    <mergeCell ref="D39:G39"/>
    <mergeCell ref="H39:M39"/>
    <mergeCell ref="D40:G40"/>
    <mergeCell ref="H40:M40"/>
    <mergeCell ref="D41:G41"/>
    <mergeCell ref="H41:M41"/>
    <mergeCell ref="D42:G42"/>
    <mergeCell ref="H42:M42"/>
    <mergeCell ref="D43:G43"/>
    <mergeCell ref="H43:M43"/>
    <mergeCell ref="D44:G44"/>
    <mergeCell ref="H44:M44"/>
    <mergeCell ref="D45:G45"/>
    <mergeCell ref="H45:M45"/>
    <mergeCell ref="D46:G46"/>
    <mergeCell ref="H46:M46"/>
  </mergeCells>
  <hyperlinks>
    <hyperlink ref="A1" location="'2.6.2.h.1....'!A1" display="Regresar"/>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F74"/>
  <sheetViews>
    <sheetView showGridLines="0" zoomScale="90" zoomScaleNormal="90" workbookViewId="0">
      <pane ySplit="13" topLeftCell="A56" activePane="bottomLeft" state="frozen"/>
      <selection pane="bottomLeft"/>
    </sheetView>
  </sheetViews>
  <sheetFormatPr defaultColWidth="11.44140625" defaultRowHeight="13.2" x14ac:dyDescent="0.25"/>
  <cols>
    <col min="1" max="1" width="11.44140625" style="46"/>
    <col min="2" max="2" width="11.44140625" style="80"/>
    <col min="3" max="5" width="11.44140625" style="46"/>
    <col min="6" max="6" width="11.44140625" style="49"/>
    <col min="7" max="16384" width="11.44140625" style="46"/>
  </cols>
  <sheetData>
    <row r="1" spans="1:6" ht="14.4" x14ac:dyDescent="0.3">
      <c r="A1" s="167" t="s">
        <v>178</v>
      </c>
      <c r="C1" s="167" t="s">
        <v>413</v>
      </c>
    </row>
    <row r="2" spans="1:6" ht="15.6" x14ac:dyDescent="0.3">
      <c r="A2" s="167"/>
      <c r="B2" s="89" t="s">
        <v>375</v>
      </c>
    </row>
    <row r="3" spans="1:6" ht="15.6" x14ac:dyDescent="0.3">
      <c r="B3" s="34" t="s">
        <v>336</v>
      </c>
      <c r="C3" s="79"/>
      <c r="D3" s="79"/>
      <c r="E3" s="79"/>
      <c r="F3" s="82"/>
    </row>
    <row r="4" spans="1:6" ht="15.6" x14ac:dyDescent="0.3">
      <c r="B4" s="34" t="s">
        <v>337</v>
      </c>
      <c r="C4" s="79"/>
      <c r="D4" s="79"/>
      <c r="E4" s="79"/>
      <c r="F4" s="82"/>
    </row>
    <row r="5" spans="1:6" ht="15.6" x14ac:dyDescent="0.3">
      <c r="B5" s="34" t="s">
        <v>338</v>
      </c>
      <c r="C5" s="79"/>
      <c r="D5" s="79"/>
      <c r="E5" s="79"/>
      <c r="F5" s="82"/>
    </row>
    <row r="6" spans="1:6" ht="15.6" x14ac:dyDescent="0.3">
      <c r="B6" s="34" t="s">
        <v>1251</v>
      </c>
      <c r="C6" s="79"/>
      <c r="D6" s="79"/>
      <c r="E6" s="79"/>
      <c r="F6" s="82"/>
    </row>
    <row r="7" spans="1:6" ht="15.6" x14ac:dyDescent="0.3">
      <c r="B7" s="34" t="s">
        <v>1252</v>
      </c>
      <c r="C7" s="79"/>
      <c r="D7" s="79"/>
      <c r="E7" s="79"/>
      <c r="F7" s="82"/>
    </row>
    <row r="8" spans="1:6" ht="15.6" x14ac:dyDescent="0.3">
      <c r="B8" s="34"/>
      <c r="C8" s="79"/>
      <c r="D8" s="79"/>
      <c r="E8" s="79"/>
      <c r="F8" s="82"/>
    </row>
    <row r="9" spans="1:6" ht="15.6" x14ac:dyDescent="0.3">
      <c r="B9" s="155" t="s">
        <v>1478</v>
      </c>
      <c r="C9" s="79"/>
      <c r="D9" s="79"/>
      <c r="E9" s="79"/>
      <c r="F9" s="82"/>
    </row>
    <row r="10" spans="1:6" ht="66" customHeight="1" x14ac:dyDescent="0.3">
      <c r="B10" s="1197" t="s">
        <v>1217</v>
      </c>
      <c r="C10" s="1197"/>
      <c r="D10" s="1197"/>
      <c r="E10" s="1197"/>
      <c r="F10" s="1197"/>
    </row>
    <row r="11" spans="1:6" ht="15.6" x14ac:dyDescent="0.3">
      <c r="B11" s="249"/>
      <c r="C11" s="249"/>
      <c r="D11" s="249"/>
      <c r="E11" s="249"/>
      <c r="F11" s="249"/>
    </row>
    <row r="12" spans="1:6" x14ac:dyDescent="0.25">
      <c r="B12" s="1204" t="s">
        <v>34</v>
      </c>
      <c r="C12" s="1206" t="s">
        <v>82</v>
      </c>
      <c r="D12" s="1198" t="s">
        <v>83</v>
      </c>
      <c r="E12" s="1200" t="s">
        <v>598</v>
      </c>
      <c r="F12" s="1202" t="s">
        <v>599</v>
      </c>
    </row>
    <row r="13" spans="1:6" ht="27.75" customHeight="1" x14ac:dyDescent="0.25">
      <c r="B13" s="1205"/>
      <c r="C13" s="1207"/>
      <c r="D13" s="1199"/>
      <c r="E13" s="1201"/>
      <c r="F13" s="1203"/>
    </row>
    <row r="14" spans="1:6" x14ac:dyDescent="0.25">
      <c r="B14" s="622" t="s">
        <v>46</v>
      </c>
      <c r="C14" s="51"/>
      <c r="D14" s="374"/>
      <c r="E14" s="374"/>
      <c r="F14" s="389"/>
    </row>
    <row r="15" spans="1:6" x14ac:dyDescent="0.25">
      <c r="B15" s="1196" t="s">
        <v>36</v>
      </c>
      <c r="C15" s="269" t="s">
        <v>1</v>
      </c>
      <c r="D15" s="393">
        <v>459</v>
      </c>
      <c r="E15" s="393">
        <v>26735.680839999994</v>
      </c>
      <c r="F15" s="393">
        <v>26735.680839999994</v>
      </c>
    </row>
    <row r="16" spans="1:6" x14ac:dyDescent="0.25">
      <c r="B16" s="1196"/>
      <c r="C16" s="50" t="s">
        <v>84</v>
      </c>
      <c r="D16" s="374">
        <v>81</v>
      </c>
      <c r="E16" s="374">
        <v>728.29836999999986</v>
      </c>
      <c r="F16" s="389"/>
    </row>
    <row r="17" spans="2:6" x14ac:dyDescent="0.25">
      <c r="B17" s="1196"/>
      <c r="C17" s="50" t="s">
        <v>85</v>
      </c>
      <c r="D17" s="374">
        <v>301</v>
      </c>
      <c r="E17" s="374">
        <v>24861.782059999994</v>
      </c>
      <c r="F17" s="389"/>
    </row>
    <row r="18" spans="2:6" x14ac:dyDescent="0.25">
      <c r="B18" s="1196"/>
      <c r="C18" s="50" t="s">
        <v>86</v>
      </c>
      <c r="D18" s="374">
        <v>13</v>
      </c>
      <c r="E18" s="374">
        <v>361.38679999999999</v>
      </c>
      <c r="F18" s="389"/>
    </row>
    <row r="19" spans="2:6" x14ac:dyDescent="0.25">
      <c r="B19" s="1196"/>
      <c r="C19" s="51" t="s">
        <v>66</v>
      </c>
      <c r="D19" s="374">
        <v>64</v>
      </c>
      <c r="E19" s="374">
        <v>784.21361000000024</v>
      </c>
      <c r="F19" s="389"/>
    </row>
    <row r="20" spans="2:6" x14ac:dyDescent="0.25">
      <c r="B20" s="1196" t="s">
        <v>37</v>
      </c>
      <c r="C20" s="269" t="s">
        <v>1</v>
      </c>
      <c r="D20" s="393">
        <v>1482</v>
      </c>
      <c r="E20" s="393">
        <v>1964.8186500000008</v>
      </c>
      <c r="F20" s="393">
        <v>1964.8186500000008</v>
      </c>
    </row>
    <row r="21" spans="2:6" x14ac:dyDescent="0.25">
      <c r="B21" s="1196"/>
      <c r="C21" s="50" t="s">
        <v>84</v>
      </c>
      <c r="D21" s="374">
        <v>698</v>
      </c>
      <c r="E21" s="374">
        <v>697.24509000000069</v>
      </c>
      <c r="F21" s="389"/>
    </row>
    <row r="22" spans="2:6" x14ac:dyDescent="0.25">
      <c r="B22" s="1196"/>
      <c r="C22" s="50" t="s">
        <v>85</v>
      </c>
      <c r="D22" s="374">
        <v>284</v>
      </c>
      <c r="E22" s="374">
        <v>139.65497000000002</v>
      </c>
      <c r="F22" s="389"/>
    </row>
    <row r="23" spans="2:6" x14ac:dyDescent="0.25">
      <c r="B23" s="1196"/>
      <c r="C23" s="50" t="s">
        <v>86</v>
      </c>
      <c r="D23" s="374">
        <v>151</v>
      </c>
      <c r="E23" s="374">
        <v>99.306489999999997</v>
      </c>
      <c r="F23" s="389"/>
    </row>
    <row r="24" spans="2:6" x14ac:dyDescent="0.25">
      <c r="B24" s="1196"/>
      <c r="C24" s="51" t="s">
        <v>66</v>
      </c>
      <c r="D24" s="374">
        <v>349</v>
      </c>
      <c r="E24" s="374">
        <v>1028.6121000000001</v>
      </c>
      <c r="F24" s="389"/>
    </row>
    <row r="25" spans="2:6" x14ac:dyDescent="0.25">
      <c r="B25" s="1196" t="s">
        <v>38</v>
      </c>
      <c r="C25" s="269" t="s">
        <v>1</v>
      </c>
      <c r="D25" s="393">
        <v>1784</v>
      </c>
      <c r="E25" s="393">
        <v>1518.8024500000001</v>
      </c>
      <c r="F25" s="393">
        <v>1518.8024500000001</v>
      </c>
    </row>
    <row r="26" spans="2:6" x14ac:dyDescent="0.25">
      <c r="B26" s="1196"/>
      <c r="C26" s="50" t="s">
        <v>84</v>
      </c>
      <c r="D26" s="374">
        <v>735</v>
      </c>
      <c r="E26" s="374">
        <v>663.58334000000013</v>
      </c>
      <c r="F26" s="389"/>
    </row>
    <row r="27" spans="2:6" x14ac:dyDescent="0.25">
      <c r="B27" s="1196"/>
      <c r="C27" s="50" t="s">
        <v>85</v>
      </c>
      <c r="D27" s="374">
        <v>348</v>
      </c>
      <c r="E27" s="374">
        <v>249.12982000000002</v>
      </c>
      <c r="F27" s="389"/>
    </row>
    <row r="28" spans="2:6" x14ac:dyDescent="0.25">
      <c r="B28" s="1196"/>
      <c r="C28" s="50" t="s">
        <v>86</v>
      </c>
      <c r="D28" s="374">
        <v>215</v>
      </c>
      <c r="E28" s="374">
        <v>262.34031000000016</v>
      </c>
      <c r="F28" s="389"/>
    </row>
    <row r="29" spans="2:6" x14ac:dyDescent="0.25">
      <c r="B29" s="1196"/>
      <c r="C29" s="51" t="s">
        <v>66</v>
      </c>
      <c r="D29" s="374">
        <v>486</v>
      </c>
      <c r="E29" s="374">
        <v>343.7489799999999</v>
      </c>
      <c r="F29" s="389"/>
    </row>
    <row r="30" spans="2:6" x14ac:dyDescent="0.25">
      <c r="B30" s="1196" t="s">
        <v>44</v>
      </c>
      <c r="C30" s="269" t="s">
        <v>1</v>
      </c>
      <c r="D30" s="393">
        <v>1155</v>
      </c>
      <c r="E30" s="393">
        <v>1133.1688000000004</v>
      </c>
      <c r="F30" s="393">
        <v>1133.1688000000004</v>
      </c>
    </row>
    <row r="31" spans="2:6" x14ac:dyDescent="0.25">
      <c r="B31" s="1196"/>
      <c r="C31" s="50" t="s">
        <v>84</v>
      </c>
      <c r="D31" s="374">
        <v>562</v>
      </c>
      <c r="E31" s="374">
        <v>798.53115000000037</v>
      </c>
      <c r="F31" s="389"/>
    </row>
    <row r="32" spans="2:6" x14ac:dyDescent="0.25">
      <c r="B32" s="1196"/>
      <c r="C32" s="50" t="s">
        <v>85</v>
      </c>
      <c r="D32" s="374">
        <v>172</v>
      </c>
      <c r="E32" s="374">
        <v>86.648830000000018</v>
      </c>
      <c r="F32" s="389"/>
    </row>
    <row r="33" spans="2:6" x14ac:dyDescent="0.25">
      <c r="B33" s="1196"/>
      <c r="C33" s="50" t="s">
        <v>86</v>
      </c>
      <c r="D33" s="374">
        <v>71</v>
      </c>
      <c r="E33" s="374">
        <v>88.448479999999989</v>
      </c>
      <c r="F33" s="389"/>
    </row>
    <row r="34" spans="2:6" x14ac:dyDescent="0.25">
      <c r="B34" s="1196"/>
      <c r="C34" s="51" t="s">
        <v>66</v>
      </c>
      <c r="D34" s="374">
        <v>350</v>
      </c>
      <c r="E34" s="374">
        <v>159.5403399999999</v>
      </c>
      <c r="F34" s="389"/>
    </row>
    <row r="35" spans="2:6" x14ac:dyDescent="0.25">
      <c r="B35" s="1196" t="s">
        <v>39</v>
      </c>
      <c r="C35" s="269" t="s">
        <v>1</v>
      </c>
      <c r="D35" s="393">
        <v>1206</v>
      </c>
      <c r="E35" s="393">
        <v>2828.6481499999982</v>
      </c>
      <c r="F35" s="393">
        <v>2828.6481499999982</v>
      </c>
    </row>
    <row r="36" spans="2:6" x14ac:dyDescent="0.25">
      <c r="B36" s="1196"/>
      <c r="C36" s="50" t="s">
        <v>84</v>
      </c>
      <c r="D36" s="374">
        <v>701</v>
      </c>
      <c r="E36" s="374">
        <v>1774.9122799999982</v>
      </c>
      <c r="F36" s="389"/>
    </row>
    <row r="37" spans="2:6" x14ac:dyDescent="0.25">
      <c r="B37" s="1196"/>
      <c r="C37" s="50" t="s">
        <v>85</v>
      </c>
      <c r="D37" s="374">
        <v>106</v>
      </c>
      <c r="E37" s="374">
        <v>75.149290000000008</v>
      </c>
      <c r="F37" s="389"/>
    </row>
    <row r="38" spans="2:6" x14ac:dyDescent="0.25">
      <c r="B38" s="1196"/>
      <c r="C38" s="50" t="s">
        <v>86</v>
      </c>
      <c r="D38" s="374">
        <v>69</v>
      </c>
      <c r="E38" s="374">
        <v>60.996169999999985</v>
      </c>
      <c r="F38" s="389"/>
    </row>
    <row r="39" spans="2:6" x14ac:dyDescent="0.25">
      <c r="B39" s="1196"/>
      <c r="C39" s="51" t="s">
        <v>66</v>
      </c>
      <c r="D39" s="374">
        <v>330</v>
      </c>
      <c r="E39" s="374">
        <v>917.59041000000002</v>
      </c>
      <c r="F39" s="389"/>
    </row>
    <row r="40" spans="2:6" x14ac:dyDescent="0.25">
      <c r="B40" s="1209" t="s">
        <v>1581</v>
      </c>
      <c r="C40" s="1209"/>
      <c r="D40" s="1209"/>
      <c r="E40" s="1209"/>
      <c r="F40" s="1209"/>
    </row>
    <row r="41" spans="2:6" x14ac:dyDescent="0.25">
      <c r="B41" s="1196" t="s">
        <v>41</v>
      </c>
      <c r="C41" s="269" t="s">
        <v>1</v>
      </c>
      <c r="D41" s="393">
        <v>837</v>
      </c>
      <c r="E41" s="393">
        <v>5585.176199999999</v>
      </c>
      <c r="F41" s="393">
        <v>5585.176199999999</v>
      </c>
    </row>
    <row r="42" spans="2:6" x14ac:dyDescent="0.25">
      <c r="B42" s="1196"/>
      <c r="C42" s="50" t="s">
        <v>84</v>
      </c>
      <c r="D42" s="374">
        <v>333</v>
      </c>
      <c r="E42" s="374">
        <v>4926.7292499999994</v>
      </c>
      <c r="F42" s="389"/>
    </row>
    <row r="43" spans="2:6" x14ac:dyDescent="0.25">
      <c r="B43" s="1196"/>
      <c r="C43" s="50" t="s">
        <v>85</v>
      </c>
      <c r="D43" s="374">
        <v>187</v>
      </c>
      <c r="E43" s="374">
        <v>163.21220999999997</v>
      </c>
      <c r="F43" s="389"/>
    </row>
    <row r="44" spans="2:6" x14ac:dyDescent="0.25">
      <c r="B44" s="1196"/>
      <c r="C44" s="50" t="s">
        <v>86</v>
      </c>
      <c r="D44" s="374">
        <v>52</v>
      </c>
      <c r="E44" s="374">
        <v>30.052449999999993</v>
      </c>
      <c r="F44" s="389"/>
    </row>
    <row r="45" spans="2:6" x14ac:dyDescent="0.25">
      <c r="B45" s="1196"/>
      <c r="C45" s="51" t="s">
        <v>66</v>
      </c>
      <c r="D45" s="374">
        <v>265</v>
      </c>
      <c r="E45" s="374">
        <v>465.18229000000008</v>
      </c>
      <c r="F45" s="389"/>
    </row>
    <row r="46" spans="2:6" x14ac:dyDescent="0.25">
      <c r="B46" s="1196" t="s">
        <v>40</v>
      </c>
      <c r="C46" s="269" t="s">
        <v>1</v>
      </c>
      <c r="D46" s="393">
        <v>1761</v>
      </c>
      <c r="E46" s="393">
        <v>7159.191190000005</v>
      </c>
      <c r="F46" s="393">
        <v>7159.191190000005</v>
      </c>
    </row>
    <row r="47" spans="2:6" x14ac:dyDescent="0.25">
      <c r="B47" s="1196"/>
      <c r="C47" s="50" t="s">
        <v>84</v>
      </c>
      <c r="D47" s="374">
        <v>713</v>
      </c>
      <c r="E47" s="374">
        <v>3756.3349800000028</v>
      </c>
      <c r="F47" s="389"/>
    </row>
    <row r="48" spans="2:6" x14ac:dyDescent="0.25">
      <c r="B48" s="1196"/>
      <c r="C48" s="50" t="s">
        <v>85</v>
      </c>
      <c r="D48" s="374">
        <v>454</v>
      </c>
      <c r="E48" s="374">
        <v>1541.7773000000004</v>
      </c>
      <c r="F48" s="389"/>
    </row>
    <row r="49" spans="2:6" x14ac:dyDescent="0.25">
      <c r="B49" s="1196"/>
      <c r="C49" s="50" t="s">
        <v>86</v>
      </c>
      <c r="D49" s="374">
        <v>97</v>
      </c>
      <c r="E49" s="374">
        <v>380.48759000000024</v>
      </c>
      <c r="F49" s="389"/>
    </row>
    <row r="50" spans="2:6" x14ac:dyDescent="0.25">
      <c r="B50" s="1196"/>
      <c r="C50" s="51" t="s">
        <v>66</v>
      </c>
      <c r="D50" s="374">
        <v>497</v>
      </c>
      <c r="E50" s="374">
        <v>1480.5913200000009</v>
      </c>
      <c r="F50" s="389"/>
    </row>
    <row r="51" spans="2:6" x14ac:dyDescent="0.25">
      <c r="B51" s="1196" t="s">
        <v>88</v>
      </c>
      <c r="C51" s="269" t="s">
        <v>1</v>
      </c>
      <c r="D51" s="393">
        <v>643</v>
      </c>
      <c r="E51" s="393">
        <v>42134.803989999993</v>
      </c>
      <c r="F51" s="393">
        <v>42134.803989999993</v>
      </c>
    </row>
    <row r="52" spans="2:6" x14ac:dyDescent="0.25">
      <c r="B52" s="1196"/>
      <c r="C52" s="50" t="s">
        <v>84</v>
      </c>
      <c r="D52" s="374">
        <v>174</v>
      </c>
      <c r="E52" s="374">
        <v>1722.11373</v>
      </c>
      <c r="F52" s="389"/>
    </row>
    <row r="53" spans="2:6" x14ac:dyDescent="0.25">
      <c r="B53" s="1196"/>
      <c r="C53" s="50" t="s">
        <v>85</v>
      </c>
      <c r="D53" s="374">
        <v>351</v>
      </c>
      <c r="E53" s="374">
        <v>36991.775759999997</v>
      </c>
      <c r="F53" s="389"/>
    </row>
    <row r="54" spans="2:6" x14ac:dyDescent="0.25">
      <c r="B54" s="1196"/>
      <c r="C54" s="50" t="s">
        <v>86</v>
      </c>
      <c r="D54" s="374">
        <v>30</v>
      </c>
      <c r="E54" s="374">
        <v>3206.0332799999996</v>
      </c>
      <c r="F54" s="389"/>
    </row>
    <row r="55" spans="2:6" x14ac:dyDescent="0.25">
      <c r="B55" s="1196"/>
      <c r="C55" s="51" t="s">
        <v>66</v>
      </c>
      <c r="D55" s="374">
        <v>88</v>
      </c>
      <c r="E55" s="374">
        <v>214.88122000000001</v>
      </c>
      <c r="F55" s="389"/>
    </row>
    <row r="56" spans="2:6" x14ac:dyDescent="0.25">
      <c r="B56" s="1196" t="s">
        <v>43</v>
      </c>
      <c r="C56" s="269" t="s">
        <v>1</v>
      </c>
      <c r="D56" s="393">
        <v>886</v>
      </c>
      <c r="E56" s="393">
        <v>923.19276000000036</v>
      </c>
      <c r="F56" s="393">
        <v>923.19276000000036</v>
      </c>
    </row>
    <row r="57" spans="2:6" x14ac:dyDescent="0.25">
      <c r="B57" s="1196"/>
      <c r="C57" s="50" t="s">
        <v>84</v>
      </c>
      <c r="D57" s="374">
        <v>286</v>
      </c>
      <c r="E57" s="374">
        <v>197.15652</v>
      </c>
      <c r="F57" s="389"/>
    </row>
    <row r="58" spans="2:6" x14ac:dyDescent="0.25">
      <c r="B58" s="1196"/>
      <c r="C58" s="50" t="s">
        <v>85</v>
      </c>
      <c r="D58" s="374">
        <v>123</v>
      </c>
      <c r="E58" s="374">
        <v>20.981029999999979</v>
      </c>
      <c r="F58" s="389"/>
    </row>
    <row r="59" spans="2:6" x14ac:dyDescent="0.25">
      <c r="B59" s="1196"/>
      <c r="C59" s="50" t="s">
        <v>86</v>
      </c>
      <c r="D59" s="374">
        <v>114</v>
      </c>
      <c r="E59" s="374">
        <v>444.91905000000014</v>
      </c>
      <c r="F59" s="389"/>
    </row>
    <row r="60" spans="2:6" x14ac:dyDescent="0.25">
      <c r="B60" s="1196"/>
      <c r="C60" s="51" t="s">
        <v>66</v>
      </c>
      <c r="D60" s="374">
        <v>363</v>
      </c>
      <c r="E60" s="374">
        <v>260.13616000000025</v>
      </c>
      <c r="F60" s="389"/>
    </row>
    <row r="61" spans="2:6" x14ac:dyDescent="0.25">
      <c r="B61" s="1196" t="s">
        <v>87</v>
      </c>
      <c r="C61" s="269" t="s">
        <v>1</v>
      </c>
      <c r="D61" s="393">
        <v>102</v>
      </c>
      <c r="E61" s="393">
        <v>13199.44</v>
      </c>
      <c r="F61" s="393">
        <v>13199.44</v>
      </c>
    </row>
    <row r="62" spans="2:6" x14ac:dyDescent="0.25">
      <c r="B62" s="1196"/>
      <c r="C62" s="50" t="s">
        <v>84</v>
      </c>
      <c r="D62" s="374">
        <v>60</v>
      </c>
      <c r="E62" s="374">
        <v>2847.9100000000008</v>
      </c>
      <c r="F62" s="389"/>
    </row>
    <row r="63" spans="2:6" x14ac:dyDescent="0.25">
      <c r="B63" s="1196"/>
      <c r="C63" s="50" t="s">
        <v>85</v>
      </c>
      <c r="D63" s="374">
        <v>13</v>
      </c>
      <c r="E63" s="374">
        <v>9939.7699999999986</v>
      </c>
      <c r="F63" s="389"/>
    </row>
    <row r="64" spans="2:6" x14ac:dyDescent="0.25">
      <c r="B64" s="1196"/>
      <c r="C64" s="50" t="s">
        <v>86</v>
      </c>
      <c r="D64" s="374">
        <v>11</v>
      </c>
      <c r="E64" s="374">
        <v>134.26</v>
      </c>
      <c r="F64" s="389"/>
    </row>
    <row r="65" spans="2:6" x14ac:dyDescent="0.25">
      <c r="B65" s="1196"/>
      <c r="C65" s="51" t="s">
        <v>66</v>
      </c>
      <c r="D65" s="374">
        <v>18</v>
      </c>
      <c r="E65" s="374">
        <v>277.5</v>
      </c>
      <c r="F65" s="389"/>
    </row>
    <row r="66" spans="2:6" x14ac:dyDescent="0.25">
      <c r="B66" s="1196" t="s">
        <v>42</v>
      </c>
      <c r="C66" s="269" t="s">
        <v>1</v>
      </c>
      <c r="D66" s="393">
        <v>298</v>
      </c>
      <c r="E66" s="393">
        <v>12194.651269999995</v>
      </c>
      <c r="F66" s="393">
        <v>12194.651269999995</v>
      </c>
    </row>
    <row r="67" spans="2:6" x14ac:dyDescent="0.25">
      <c r="B67" s="1196"/>
      <c r="C67" s="50" t="s">
        <v>84</v>
      </c>
      <c r="D67" s="374">
        <v>219</v>
      </c>
      <c r="E67" s="374">
        <v>11425.212119999997</v>
      </c>
      <c r="F67" s="389"/>
    </row>
    <row r="68" spans="2:6" x14ac:dyDescent="0.25">
      <c r="B68" s="1196"/>
      <c r="C68" s="50" t="s">
        <v>85</v>
      </c>
      <c r="D68" s="374">
        <v>13</v>
      </c>
      <c r="E68" s="374">
        <v>149.22344000000001</v>
      </c>
      <c r="F68" s="389"/>
    </row>
    <row r="69" spans="2:6" x14ac:dyDescent="0.25">
      <c r="B69" s="1196"/>
      <c r="C69" s="50" t="s">
        <v>86</v>
      </c>
      <c r="D69" s="374">
        <v>11</v>
      </c>
      <c r="E69" s="374">
        <v>393.14800000000002</v>
      </c>
      <c r="F69" s="389"/>
    </row>
    <row r="70" spans="2:6" x14ac:dyDescent="0.25">
      <c r="B70" s="1210"/>
      <c r="C70" s="52" t="s">
        <v>66</v>
      </c>
      <c r="D70" s="375">
        <v>55</v>
      </c>
      <c r="E70" s="375">
        <v>227.06771000000003</v>
      </c>
      <c r="F70" s="394"/>
    </row>
    <row r="71" spans="2:6" x14ac:dyDescent="0.25">
      <c r="B71" s="46"/>
      <c r="F71" s="46"/>
    </row>
    <row r="72" spans="2:6" x14ac:dyDescent="0.25">
      <c r="B72" s="1208" t="s">
        <v>1582</v>
      </c>
      <c r="C72" s="1208"/>
      <c r="D72" s="1208"/>
      <c r="E72" s="1208"/>
      <c r="F72" s="1208"/>
    </row>
    <row r="73" spans="2:6" x14ac:dyDescent="0.25">
      <c r="B73" s="631" t="s">
        <v>1583</v>
      </c>
      <c r="C73" s="631"/>
      <c r="D73" s="631"/>
      <c r="E73" s="631"/>
      <c r="F73" s="631"/>
    </row>
    <row r="74" spans="2:6" x14ac:dyDescent="0.25">
      <c r="B74" s="927" t="s">
        <v>1584</v>
      </c>
      <c r="C74" s="927"/>
      <c r="D74" s="927"/>
      <c r="E74" s="927"/>
      <c r="F74" s="927"/>
    </row>
  </sheetData>
  <sheetProtection algorithmName="SHA-512" hashValue="ge6PmtRYTDPIICZPu5ZDKv0XArjGoamI/OY/+8vpXYD8Yabjxkz8xFWZV3JeJx95Y0m7wAJE3K4tL2KUbfP8vg==" saltValue="3SyfuJECm33vbkG36sOOZA==" spinCount="100000" sheet="1" objects="1" scenarios="1"/>
  <mergeCells count="20">
    <mergeCell ref="B25:B29"/>
    <mergeCell ref="B30:B34"/>
    <mergeCell ref="B35:B39"/>
    <mergeCell ref="B72:F72"/>
    <mergeCell ref="B74:F74"/>
    <mergeCell ref="B40:F40"/>
    <mergeCell ref="B41:B45"/>
    <mergeCell ref="B46:B50"/>
    <mergeCell ref="B51:B55"/>
    <mergeCell ref="B56:B60"/>
    <mergeCell ref="B61:B65"/>
    <mergeCell ref="B66:B70"/>
    <mergeCell ref="B15:B19"/>
    <mergeCell ref="B20:B24"/>
    <mergeCell ref="B10:F10"/>
    <mergeCell ref="D12:D13"/>
    <mergeCell ref="E12:E13"/>
    <mergeCell ref="F12:F13"/>
    <mergeCell ref="B12:B13"/>
    <mergeCell ref="C12:C13"/>
  </mergeCells>
  <hyperlinks>
    <hyperlink ref="A1" location="'C2'!A1" display="Regresar"/>
    <hyperlink ref="C1" location="M2.6.2.h.1.g!A1" display="Ver metadato "/>
  </hyperlinks>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M49"/>
  <sheetViews>
    <sheetView showGridLines="0" zoomScale="80" zoomScaleNormal="80" workbookViewId="0"/>
  </sheetViews>
  <sheetFormatPr defaultColWidth="11.5546875" defaultRowHeight="14.4" x14ac:dyDescent="0.3"/>
  <cols>
    <col min="2" max="2" width="19.33203125" customWidth="1"/>
    <col min="3" max="3" width="14" customWidth="1"/>
    <col min="4" max="4" width="20.109375" customWidth="1"/>
    <col min="13" max="13" width="16.44140625" customWidth="1"/>
  </cols>
  <sheetData>
    <row r="1" spans="1:13" ht="15.6" x14ac:dyDescent="0.3">
      <c r="A1" s="188" t="s">
        <v>183</v>
      </c>
      <c r="B1" s="115"/>
      <c r="C1" s="115"/>
      <c r="D1" s="115"/>
      <c r="E1" s="116"/>
      <c r="F1" s="116"/>
      <c r="G1" s="116"/>
      <c r="H1" s="116"/>
      <c r="I1" s="116"/>
      <c r="J1" s="116"/>
      <c r="K1" s="116"/>
      <c r="L1" s="116"/>
      <c r="M1" s="116"/>
    </row>
    <row r="2" spans="1:13" ht="15.6" x14ac:dyDescent="0.3">
      <c r="A2" s="116"/>
      <c r="B2" s="828" t="s">
        <v>202</v>
      </c>
      <c r="C2" s="828"/>
      <c r="D2" s="828"/>
      <c r="E2" s="828"/>
      <c r="F2" s="828"/>
      <c r="G2" s="828"/>
      <c r="H2" s="828"/>
      <c r="I2" s="828"/>
      <c r="J2" s="828"/>
      <c r="K2" s="828"/>
      <c r="L2" s="828"/>
      <c r="M2" s="828"/>
    </row>
    <row r="3" spans="1:13" ht="16.2" thickBot="1" x14ac:dyDescent="0.35">
      <c r="A3" s="116"/>
      <c r="B3" s="827"/>
      <c r="C3" s="827"/>
      <c r="D3" s="827"/>
      <c r="E3" s="827"/>
      <c r="F3" s="827"/>
      <c r="G3" s="827"/>
      <c r="H3" s="827"/>
      <c r="I3" s="827"/>
      <c r="J3" s="827"/>
      <c r="K3" s="827"/>
      <c r="L3" s="827"/>
      <c r="M3" s="827"/>
    </row>
    <row r="4" spans="1:13" ht="16.2" thickBot="1" x14ac:dyDescent="0.35">
      <c r="A4" s="116"/>
      <c r="B4" s="847" t="s">
        <v>203</v>
      </c>
      <c r="C4" s="848"/>
      <c r="D4" s="848"/>
      <c r="E4" s="848"/>
      <c r="F4" s="848" t="s">
        <v>204</v>
      </c>
      <c r="G4" s="848"/>
      <c r="H4" s="848"/>
      <c r="I4" s="848"/>
      <c r="J4" s="848" t="s">
        <v>205</v>
      </c>
      <c r="K4" s="848"/>
      <c r="L4" s="848"/>
      <c r="M4" s="849"/>
    </row>
    <row r="5" spans="1:13" ht="15.6" x14ac:dyDescent="0.3">
      <c r="A5" s="116"/>
      <c r="B5" s="845" t="s">
        <v>206</v>
      </c>
      <c r="C5" s="845"/>
      <c r="D5" s="845"/>
      <c r="E5" s="845"/>
      <c r="F5" s="845"/>
      <c r="G5" s="845"/>
      <c r="H5" s="845"/>
      <c r="I5" s="845"/>
      <c r="J5" s="845"/>
      <c r="K5" s="117"/>
      <c r="L5" s="117"/>
      <c r="M5" s="117"/>
    </row>
    <row r="6" spans="1:13" ht="15.6" x14ac:dyDescent="0.3">
      <c r="A6" s="116"/>
      <c r="B6" s="828" t="s">
        <v>207</v>
      </c>
      <c r="C6" s="828"/>
      <c r="D6" s="828"/>
      <c r="E6" s="828"/>
      <c r="F6" s="828"/>
      <c r="G6" s="828"/>
      <c r="H6" s="828"/>
      <c r="I6" s="828"/>
      <c r="J6" s="828"/>
      <c r="K6" s="828"/>
      <c r="L6" s="828"/>
      <c r="M6" s="828"/>
    </row>
    <row r="7" spans="1:13" ht="16.2" thickBot="1" x14ac:dyDescent="0.35">
      <c r="A7" s="116"/>
      <c r="B7" s="827"/>
      <c r="C7" s="827"/>
      <c r="D7" s="827"/>
      <c r="E7" s="827"/>
      <c r="F7" s="827"/>
      <c r="G7" s="827"/>
      <c r="H7" s="827"/>
      <c r="I7" s="827"/>
      <c r="J7" s="827"/>
      <c r="K7" s="117"/>
      <c r="L7" s="117"/>
      <c r="M7" s="117"/>
    </row>
    <row r="8" spans="1:13" ht="15.6" x14ac:dyDescent="0.3">
      <c r="A8" s="116"/>
      <c r="B8" s="829" t="s">
        <v>208</v>
      </c>
      <c r="C8" s="830"/>
      <c r="D8" s="830"/>
      <c r="E8" s="830" t="s">
        <v>1233</v>
      </c>
      <c r="F8" s="830"/>
      <c r="G8" s="830"/>
      <c r="H8" s="830" t="s">
        <v>209</v>
      </c>
      <c r="I8" s="830"/>
      <c r="J8" s="830"/>
      <c r="K8" s="830"/>
      <c r="L8" s="830"/>
      <c r="M8" s="846"/>
    </row>
    <row r="9" spans="1:13" ht="34.5" customHeight="1" x14ac:dyDescent="0.3">
      <c r="A9" s="116"/>
      <c r="B9" s="820" t="s">
        <v>210</v>
      </c>
      <c r="C9" s="796"/>
      <c r="D9" s="797"/>
      <c r="E9" s="841" t="s">
        <v>620</v>
      </c>
      <c r="F9" s="842"/>
      <c r="G9" s="842"/>
      <c r="H9" s="842"/>
      <c r="I9" s="842"/>
      <c r="J9" s="842"/>
      <c r="K9" s="842"/>
      <c r="L9" s="842"/>
      <c r="M9" s="843"/>
    </row>
    <row r="10" spans="1:13" ht="15.6" x14ac:dyDescent="0.3">
      <c r="A10" s="116"/>
      <c r="B10" s="820" t="s">
        <v>211</v>
      </c>
      <c r="C10" s="796"/>
      <c r="D10" s="797"/>
      <c r="E10" s="795" t="s">
        <v>1585</v>
      </c>
      <c r="F10" s="796"/>
      <c r="G10" s="796"/>
      <c r="H10" s="796"/>
      <c r="I10" s="796"/>
      <c r="J10" s="796"/>
      <c r="K10" s="796"/>
      <c r="L10" s="796"/>
      <c r="M10" s="844"/>
    </row>
    <row r="11" spans="1:13" ht="15.6" x14ac:dyDescent="0.3">
      <c r="A11" s="116"/>
      <c r="B11" s="804" t="s">
        <v>1311</v>
      </c>
      <c r="C11" s="794"/>
      <c r="D11" s="794"/>
      <c r="E11" s="805" t="s">
        <v>336</v>
      </c>
      <c r="F11" s="805" t="s">
        <v>336</v>
      </c>
      <c r="G11" s="805" t="s">
        <v>336</v>
      </c>
      <c r="H11" s="805" t="s">
        <v>336</v>
      </c>
      <c r="I11" s="805" t="s">
        <v>336</v>
      </c>
      <c r="J11" s="805" t="s">
        <v>336</v>
      </c>
      <c r="K11" s="805" t="s">
        <v>336</v>
      </c>
      <c r="L11" s="805" t="s">
        <v>336</v>
      </c>
      <c r="M11" s="806" t="s">
        <v>336</v>
      </c>
    </row>
    <row r="12" spans="1:13" ht="15.6" x14ac:dyDescent="0.3">
      <c r="A12" s="116"/>
      <c r="B12" s="804" t="s">
        <v>1312</v>
      </c>
      <c r="C12" s="794"/>
      <c r="D12" s="794"/>
      <c r="E12" s="805" t="s">
        <v>337</v>
      </c>
      <c r="F12" s="805" t="s">
        <v>337</v>
      </c>
      <c r="G12" s="805" t="s">
        <v>337</v>
      </c>
      <c r="H12" s="805" t="s">
        <v>337</v>
      </c>
      <c r="I12" s="805" t="s">
        <v>337</v>
      </c>
      <c r="J12" s="805" t="s">
        <v>337</v>
      </c>
      <c r="K12" s="805" t="s">
        <v>337</v>
      </c>
      <c r="L12" s="805" t="s">
        <v>337</v>
      </c>
      <c r="M12" s="806" t="s">
        <v>337</v>
      </c>
    </row>
    <row r="13" spans="1:13" ht="15.6" x14ac:dyDescent="0.3">
      <c r="A13" s="116"/>
      <c r="B13" s="804" t="s">
        <v>1313</v>
      </c>
      <c r="C13" s="794"/>
      <c r="D13" s="794"/>
      <c r="E13" s="821" t="s">
        <v>338</v>
      </c>
      <c r="F13" s="822" t="s">
        <v>338</v>
      </c>
      <c r="G13" s="822" t="s">
        <v>338</v>
      </c>
      <c r="H13" s="822" t="s">
        <v>338</v>
      </c>
      <c r="I13" s="822" t="s">
        <v>338</v>
      </c>
      <c r="J13" s="822" t="s">
        <v>338</v>
      </c>
      <c r="K13" s="822" t="s">
        <v>338</v>
      </c>
      <c r="L13" s="822" t="s">
        <v>338</v>
      </c>
      <c r="M13" s="823" t="s">
        <v>338</v>
      </c>
    </row>
    <row r="14" spans="1:13" ht="15.6" x14ac:dyDescent="0.3">
      <c r="A14" s="116"/>
      <c r="B14" s="804" t="s">
        <v>215</v>
      </c>
      <c r="C14" s="794"/>
      <c r="D14" s="794"/>
      <c r="E14" s="824"/>
      <c r="F14" s="825"/>
      <c r="G14" s="825"/>
      <c r="H14" s="825"/>
      <c r="I14" s="825"/>
      <c r="J14" s="825"/>
      <c r="K14" s="825"/>
      <c r="L14" s="825"/>
      <c r="M14" s="826"/>
    </row>
    <row r="15" spans="1:13" ht="15.6" x14ac:dyDescent="0.3">
      <c r="A15" s="116"/>
      <c r="B15" s="804" t="s">
        <v>216</v>
      </c>
      <c r="C15" s="794"/>
      <c r="D15" s="794"/>
      <c r="E15" s="814" t="s">
        <v>443</v>
      </c>
      <c r="F15" s="815"/>
      <c r="G15" s="815"/>
      <c r="H15" s="815"/>
      <c r="I15" s="815"/>
      <c r="J15" s="815"/>
      <c r="K15" s="815"/>
      <c r="L15" s="815"/>
      <c r="M15" s="816"/>
    </row>
    <row r="16" spans="1:13" ht="15.6" x14ac:dyDescent="0.3">
      <c r="A16" s="116"/>
      <c r="B16" s="804" t="s">
        <v>218</v>
      </c>
      <c r="C16" s="794"/>
      <c r="D16" s="794"/>
      <c r="E16" s="839" t="s">
        <v>219</v>
      </c>
      <c r="F16" s="818"/>
      <c r="G16" s="819"/>
      <c r="H16" s="821" t="s">
        <v>377</v>
      </c>
      <c r="I16" s="822"/>
      <c r="J16" s="822"/>
      <c r="K16" s="822"/>
      <c r="L16" s="822"/>
      <c r="M16" s="823"/>
    </row>
    <row r="17" spans="1:13" ht="15.6" x14ac:dyDescent="0.3">
      <c r="A17" s="116"/>
      <c r="B17" s="804" t="s">
        <v>221</v>
      </c>
      <c r="C17" s="794"/>
      <c r="D17" s="794"/>
      <c r="E17" s="821" t="s">
        <v>222</v>
      </c>
      <c r="F17" s="822"/>
      <c r="G17" s="822"/>
      <c r="H17" s="822"/>
      <c r="I17" s="822"/>
      <c r="J17" s="822"/>
      <c r="K17" s="822"/>
      <c r="L17" s="822"/>
      <c r="M17" s="823"/>
    </row>
    <row r="18" spans="1:13" ht="15.6" x14ac:dyDescent="0.3">
      <c r="A18" s="116"/>
      <c r="B18" s="820" t="s">
        <v>223</v>
      </c>
      <c r="C18" s="796"/>
      <c r="D18" s="797"/>
      <c r="E18" s="821"/>
      <c r="F18" s="822"/>
      <c r="G18" s="822"/>
      <c r="H18" s="822"/>
      <c r="I18" s="822"/>
      <c r="J18" s="822"/>
      <c r="K18" s="822"/>
      <c r="L18" s="822"/>
      <c r="M18" s="823"/>
    </row>
    <row r="19" spans="1:13" ht="16.2" thickBot="1" x14ac:dyDescent="0.35">
      <c r="A19" s="116"/>
      <c r="B19" s="834" t="s">
        <v>225</v>
      </c>
      <c r="C19" s="835"/>
      <c r="D19" s="836"/>
      <c r="E19" s="837" t="s">
        <v>373</v>
      </c>
      <c r="F19" s="837"/>
      <c r="G19" s="837" t="s">
        <v>227</v>
      </c>
      <c r="H19" s="837"/>
      <c r="I19" s="860" t="s">
        <v>440</v>
      </c>
      <c r="J19" s="860"/>
      <c r="K19" s="860"/>
      <c r="L19" s="860"/>
      <c r="M19" s="1184"/>
    </row>
    <row r="20" spans="1:13" ht="15.6" x14ac:dyDescent="0.3">
      <c r="A20" s="116"/>
      <c r="B20" s="827"/>
      <c r="C20" s="827"/>
      <c r="D20" s="827"/>
      <c r="E20" s="827"/>
      <c r="F20" s="827"/>
      <c r="G20" s="827"/>
      <c r="H20" s="827"/>
      <c r="I20" s="827"/>
      <c r="J20" s="827"/>
      <c r="K20" s="827"/>
      <c r="L20" s="827"/>
      <c r="M20" s="827"/>
    </row>
    <row r="21" spans="1:13" ht="15.6" x14ac:dyDescent="0.3">
      <c r="A21" s="116"/>
      <c r="B21" s="828" t="s">
        <v>229</v>
      </c>
      <c r="C21" s="828"/>
      <c r="D21" s="828"/>
      <c r="E21" s="828"/>
      <c r="F21" s="828"/>
      <c r="G21" s="828"/>
      <c r="H21" s="828"/>
      <c r="I21" s="828"/>
      <c r="J21" s="828"/>
      <c r="K21" s="828"/>
      <c r="L21" s="828"/>
      <c r="M21" s="828"/>
    </row>
    <row r="22" spans="1:13" ht="16.2" thickBot="1" x14ac:dyDescent="0.35">
      <c r="A22" s="116"/>
      <c r="B22" s="827"/>
      <c r="C22" s="827"/>
      <c r="D22" s="827"/>
      <c r="E22" s="827"/>
      <c r="F22" s="827"/>
      <c r="G22" s="827"/>
      <c r="H22" s="827"/>
      <c r="I22" s="827"/>
      <c r="J22" s="827"/>
      <c r="K22" s="827"/>
      <c r="L22" s="827"/>
      <c r="M22" s="827"/>
    </row>
    <row r="23" spans="1:13" ht="56.25" customHeight="1" x14ac:dyDescent="0.3">
      <c r="A23" s="116"/>
      <c r="B23" s="829" t="s">
        <v>230</v>
      </c>
      <c r="C23" s="830"/>
      <c r="D23" s="830"/>
      <c r="E23" s="831" t="s">
        <v>278</v>
      </c>
      <c r="F23" s="832"/>
      <c r="G23" s="832"/>
      <c r="H23" s="832"/>
      <c r="I23" s="832"/>
      <c r="J23" s="832"/>
      <c r="K23" s="832"/>
      <c r="L23" s="832"/>
      <c r="M23" s="833"/>
    </row>
    <row r="24" spans="1:13" ht="204.75" customHeight="1" x14ac:dyDescent="0.3">
      <c r="A24" s="116"/>
      <c r="B24" s="820" t="s">
        <v>231</v>
      </c>
      <c r="C24" s="796"/>
      <c r="D24" s="797"/>
      <c r="E24" s="821" t="s">
        <v>279</v>
      </c>
      <c r="F24" s="822"/>
      <c r="G24" s="822"/>
      <c r="H24" s="822"/>
      <c r="I24" s="822"/>
      <c r="J24" s="822"/>
      <c r="K24" s="822"/>
      <c r="L24" s="822"/>
      <c r="M24" s="823"/>
    </row>
    <row r="25" spans="1:13" ht="28.5" customHeight="1" x14ac:dyDescent="0.3">
      <c r="A25" s="116"/>
      <c r="B25" s="804" t="s">
        <v>232</v>
      </c>
      <c r="C25" s="794"/>
      <c r="D25" s="794"/>
      <c r="E25" s="821" t="s">
        <v>1586</v>
      </c>
      <c r="F25" s="822"/>
      <c r="G25" s="822"/>
      <c r="H25" s="822"/>
      <c r="I25" s="822"/>
      <c r="J25" s="822"/>
      <c r="K25" s="822"/>
      <c r="L25" s="822"/>
      <c r="M25" s="823"/>
    </row>
    <row r="26" spans="1:13" ht="56.25" customHeight="1" x14ac:dyDescent="0.3">
      <c r="A26" s="116"/>
      <c r="B26" s="804" t="s">
        <v>233</v>
      </c>
      <c r="C26" s="794"/>
      <c r="D26" s="794"/>
      <c r="E26" s="855" t="s">
        <v>281</v>
      </c>
      <c r="F26" s="805"/>
      <c r="G26" s="805"/>
      <c r="H26" s="805"/>
      <c r="I26" s="805"/>
      <c r="J26" s="805"/>
      <c r="K26" s="805"/>
      <c r="L26" s="805"/>
      <c r="M26" s="806"/>
    </row>
    <row r="27" spans="1:13" ht="29.25" customHeight="1" x14ac:dyDescent="0.3">
      <c r="A27" s="116"/>
      <c r="B27" s="804" t="s">
        <v>234</v>
      </c>
      <c r="C27" s="794"/>
      <c r="D27" s="794"/>
      <c r="E27" s="814" t="s">
        <v>1587</v>
      </c>
      <c r="F27" s="815"/>
      <c r="G27" s="815"/>
      <c r="H27" s="815"/>
      <c r="I27" s="815"/>
      <c r="J27" s="815"/>
      <c r="K27" s="815"/>
      <c r="L27" s="815"/>
      <c r="M27" s="816"/>
    </row>
    <row r="28" spans="1:13" ht="15.6" x14ac:dyDescent="0.3">
      <c r="A28" s="116"/>
      <c r="B28" s="804" t="s">
        <v>235</v>
      </c>
      <c r="C28" s="794"/>
      <c r="D28" s="794"/>
      <c r="E28" s="814" t="s">
        <v>1275</v>
      </c>
      <c r="F28" s="815"/>
      <c r="G28" s="815"/>
      <c r="H28" s="815"/>
      <c r="I28" s="815"/>
      <c r="J28" s="815"/>
      <c r="K28" s="815"/>
      <c r="L28" s="815"/>
      <c r="M28" s="816"/>
    </row>
    <row r="29" spans="1:13" ht="15.6" x14ac:dyDescent="0.3">
      <c r="A29" s="116"/>
      <c r="B29" s="923" t="s">
        <v>236</v>
      </c>
      <c r="C29" s="822"/>
      <c r="D29" s="924"/>
      <c r="E29" s="118"/>
      <c r="F29" s="794" t="s">
        <v>237</v>
      </c>
      <c r="G29" s="794"/>
      <c r="H29" s="118" t="s">
        <v>238</v>
      </c>
      <c r="I29" s="794" t="s">
        <v>239</v>
      </c>
      <c r="J29" s="794"/>
      <c r="K29" s="794" t="s">
        <v>240</v>
      </c>
      <c r="L29" s="794"/>
      <c r="M29" s="205" t="s">
        <v>433</v>
      </c>
    </row>
    <row r="30" spans="1:13" ht="15.6" x14ac:dyDescent="0.3">
      <c r="A30" s="116"/>
      <c r="B30" s="804" t="s">
        <v>242</v>
      </c>
      <c r="C30" s="794"/>
      <c r="D30" s="794"/>
      <c r="E30" s="805" t="s">
        <v>1567</v>
      </c>
      <c r="F30" s="805"/>
      <c r="G30" s="805"/>
      <c r="H30" s="805"/>
      <c r="I30" s="805"/>
      <c r="J30" s="805"/>
      <c r="K30" s="805"/>
      <c r="L30" s="805"/>
      <c r="M30" s="806"/>
    </row>
    <row r="31" spans="1:13" ht="15.6" x14ac:dyDescent="0.3">
      <c r="A31" s="116"/>
      <c r="B31" s="804" t="s">
        <v>218</v>
      </c>
      <c r="C31" s="794"/>
      <c r="D31" s="794"/>
      <c r="E31" s="794" t="s">
        <v>244</v>
      </c>
      <c r="F31" s="794"/>
      <c r="G31" s="794"/>
      <c r="H31" s="794"/>
      <c r="I31" s="794"/>
      <c r="J31" s="861" t="s">
        <v>245</v>
      </c>
      <c r="K31" s="861"/>
      <c r="L31" s="861"/>
      <c r="M31" s="862"/>
    </row>
    <row r="32" spans="1:13" ht="15.6" x14ac:dyDescent="0.3">
      <c r="A32" s="116"/>
      <c r="B32" s="804" t="s">
        <v>246</v>
      </c>
      <c r="C32" s="794"/>
      <c r="D32" s="794"/>
      <c r="E32" s="1189" t="s">
        <v>1588</v>
      </c>
      <c r="F32" s="805"/>
      <c r="G32" s="805"/>
      <c r="H32" s="805"/>
      <c r="I32" s="805"/>
      <c r="J32" s="805"/>
      <c r="K32" s="805"/>
      <c r="L32" s="805"/>
      <c r="M32" s="806"/>
    </row>
    <row r="33" spans="1:13" ht="15.6" x14ac:dyDescent="0.3">
      <c r="A33" s="116"/>
      <c r="B33" s="120" t="s">
        <v>248</v>
      </c>
      <c r="C33" s="118"/>
      <c r="D33" s="118"/>
      <c r="E33" s="794"/>
      <c r="F33" s="794"/>
      <c r="G33" s="794"/>
      <c r="H33" s="794"/>
      <c r="I33" s="794"/>
      <c r="J33" s="794"/>
      <c r="K33" s="794"/>
      <c r="L33" s="794"/>
      <c r="M33" s="807"/>
    </row>
    <row r="34" spans="1:13" ht="15.6" x14ac:dyDescent="0.3">
      <c r="A34" s="116"/>
      <c r="B34" s="808"/>
      <c r="C34" s="809"/>
      <c r="D34" s="809"/>
      <c r="E34" s="809"/>
      <c r="F34" s="809"/>
      <c r="G34" s="809"/>
      <c r="H34" s="809"/>
      <c r="I34" s="809"/>
      <c r="J34" s="809"/>
      <c r="K34" s="809"/>
      <c r="L34" s="809"/>
      <c r="M34" s="810"/>
    </row>
    <row r="35" spans="1:13" ht="15.6" x14ac:dyDescent="0.3">
      <c r="A35" s="116"/>
      <c r="B35" s="811" t="s">
        <v>249</v>
      </c>
      <c r="C35" s="812"/>
      <c r="D35" s="812"/>
      <c r="E35" s="812"/>
      <c r="F35" s="812"/>
      <c r="G35" s="812"/>
      <c r="H35" s="812"/>
      <c r="I35" s="812"/>
      <c r="J35" s="812"/>
      <c r="K35" s="812"/>
      <c r="L35" s="812"/>
      <c r="M35" s="813"/>
    </row>
    <row r="36" spans="1:13" ht="16.2" thickBot="1" x14ac:dyDescent="0.35">
      <c r="A36" s="116"/>
      <c r="B36" s="798"/>
      <c r="C36" s="799"/>
      <c r="D36" s="799"/>
      <c r="E36" s="799"/>
      <c r="F36" s="799"/>
      <c r="G36" s="799"/>
      <c r="H36" s="799"/>
      <c r="I36" s="799"/>
      <c r="J36" s="799"/>
      <c r="K36" s="799"/>
      <c r="L36" s="799"/>
      <c r="M36" s="800"/>
    </row>
    <row r="37" spans="1:13" ht="15.6" x14ac:dyDescent="0.3">
      <c r="A37" s="116"/>
      <c r="B37" s="801"/>
      <c r="C37" s="802"/>
      <c r="D37" s="802"/>
      <c r="E37" s="802"/>
      <c r="F37" s="802"/>
      <c r="G37" s="802"/>
      <c r="H37" s="802"/>
      <c r="I37" s="802"/>
      <c r="J37" s="802"/>
      <c r="K37" s="802"/>
      <c r="L37" s="802"/>
      <c r="M37" s="803"/>
    </row>
    <row r="38" spans="1:13" ht="15.6" x14ac:dyDescent="0.3">
      <c r="A38" s="116"/>
      <c r="B38" s="117"/>
      <c r="C38" s="117"/>
      <c r="D38" s="117"/>
      <c r="E38" s="117"/>
      <c r="F38" s="117"/>
      <c r="G38" s="117"/>
      <c r="H38" s="117"/>
      <c r="I38" s="117"/>
      <c r="J38" s="117"/>
      <c r="K38" s="117"/>
      <c r="L38" s="117"/>
      <c r="M38" s="117"/>
    </row>
    <row r="39" spans="1:13" ht="15.6" x14ac:dyDescent="0.3">
      <c r="A39" s="116"/>
      <c r="B39" s="117"/>
      <c r="C39" s="794" t="s">
        <v>250</v>
      </c>
      <c r="D39" s="794"/>
      <c r="E39" s="794"/>
      <c r="F39" s="794"/>
      <c r="G39" s="794"/>
      <c r="H39" s="794"/>
      <c r="I39" s="794"/>
      <c r="J39" s="794"/>
      <c r="K39" s="794"/>
      <c r="L39" s="794"/>
      <c r="M39" s="794"/>
    </row>
    <row r="40" spans="1:13" ht="15.6" x14ac:dyDescent="0.3">
      <c r="A40" s="116"/>
      <c r="B40" s="117"/>
      <c r="C40" s="118" t="s">
        <v>251</v>
      </c>
      <c r="D40" s="795" t="s">
        <v>252</v>
      </c>
      <c r="E40" s="796"/>
      <c r="F40" s="796"/>
      <c r="G40" s="796"/>
      <c r="H40" s="795" t="s">
        <v>253</v>
      </c>
      <c r="I40" s="796"/>
      <c r="J40" s="796"/>
      <c r="K40" s="796"/>
      <c r="L40" s="796"/>
      <c r="M40" s="797"/>
    </row>
    <row r="41" spans="1:13" ht="15.6" x14ac:dyDescent="0.3">
      <c r="A41" s="116"/>
      <c r="B41" s="117"/>
      <c r="C41" s="121">
        <v>40700</v>
      </c>
      <c r="D41" s="794" t="s">
        <v>1576</v>
      </c>
      <c r="E41" s="794"/>
      <c r="F41" s="794"/>
      <c r="G41" s="794"/>
      <c r="H41" s="795" t="s">
        <v>1577</v>
      </c>
      <c r="I41" s="796"/>
      <c r="J41" s="796"/>
      <c r="K41" s="796"/>
      <c r="L41" s="796"/>
      <c r="M41" s="797"/>
    </row>
    <row r="42" spans="1:13" ht="15.6" x14ac:dyDescent="0.3">
      <c r="A42" s="116"/>
      <c r="B42" s="117"/>
      <c r="C42" s="121">
        <v>42682</v>
      </c>
      <c r="D42" s="794" t="s">
        <v>1569</v>
      </c>
      <c r="E42" s="794"/>
      <c r="F42" s="794"/>
      <c r="G42" s="794"/>
      <c r="H42" s="814" t="s">
        <v>1570</v>
      </c>
      <c r="I42" s="815"/>
      <c r="J42" s="815"/>
      <c r="K42" s="815"/>
      <c r="L42" s="815"/>
      <c r="M42" s="928"/>
    </row>
    <row r="43" spans="1:13" ht="15.6" x14ac:dyDescent="0.3">
      <c r="A43" s="116"/>
      <c r="B43" s="117"/>
      <c r="C43" s="693" t="s">
        <v>1689</v>
      </c>
      <c r="D43" s="794" t="s">
        <v>1690</v>
      </c>
      <c r="E43" s="794"/>
      <c r="F43" s="794"/>
      <c r="G43" s="794"/>
      <c r="H43" s="794" t="s">
        <v>1691</v>
      </c>
      <c r="I43" s="794"/>
      <c r="J43" s="794"/>
      <c r="K43" s="794"/>
      <c r="L43" s="794"/>
      <c r="M43" s="794"/>
    </row>
    <row r="44" spans="1:13" ht="15.6" x14ac:dyDescent="0.3">
      <c r="A44" s="116"/>
      <c r="B44" s="117"/>
      <c r="C44" s="118"/>
      <c r="D44" s="794"/>
      <c r="E44" s="794"/>
      <c r="F44" s="794"/>
      <c r="G44" s="794"/>
      <c r="H44" s="794"/>
      <c r="I44" s="794"/>
      <c r="J44" s="794"/>
      <c r="K44" s="794"/>
      <c r="L44" s="794"/>
      <c r="M44" s="794"/>
    </row>
    <row r="45" spans="1:13" ht="15.6" x14ac:dyDescent="0.3">
      <c r="A45" s="116"/>
      <c r="B45" s="117"/>
      <c r="C45" s="118"/>
      <c r="D45" s="794"/>
      <c r="E45" s="794"/>
      <c r="F45" s="794"/>
      <c r="G45" s="794"/>
      <c r="H45" s="794"/>
      <c r="I45" s="794"/>
      <c r="J45" s="794"/>
      <c r="K45" s="794"/>
      <c r="L45" s="794"/>
      <c r="M45" s="794"/>
    </row>
    <row r="46" spans="1:13" ht="15.6" x14ac:dyDescent="0.3">
      <c r="A46" s="116"/>
      <c r="B46" s="117"/>
      <c r="C46" s="118"/>
      <c r="D46" s="794"/>
      <c r="E46" s="794"/>
      <c r="F46" s="794"/>
      <c r="G46" s="794"/>
      <c r="H46" s="794"/>
      <c r="I46" s="794"/>
      <c r="J46" s="794"/>
      <c r="K46" s="794"/>
      <c r="L46" s="794"/>
      <c r="M46" s="794"/>
    </row>
    <row r="47" spans="1:13" ht="15.6" x14ac:dyDescent="0.3">
      <c r="A47" s="116"/>
      <c r="B47" s="117"/>
      <c r="C47" s="118"/>
      <c r="D47" s="794"/>
      <c r="E47" s="794"/>
      <c r="F47" s="794"/>
      <c r="G47" s="794"/>
      <c r="H47" s="794"/>
      <c r="I47" s="794"/>
      <c r="J47" s="794"/>
      <c r="K47" s="794"/>
      <c r="L47" s="794"/>
      <c r="M47" s="794"/>
    </row>
    <row r="48" spans="1:13" ht="15.6" x14ac:dyDescent="0.3">
      <c r="A48" s="116"/>
      <c r="B48" s="117"/>
      <c r="C48" s="118"/>
      <c r="D48" s="794"/>
      <c r="E48" s="794"/>
      <c r="F48" s="794"/>
      <c r="G48" s="794"/>
      <c r="H48" s="794"/>
      <c r="I48" s="794"/>
      <c r="J48" s="794"/>
      <c r="K48" s="794"/>
      <c r="L48" s="794"/>
      <c r="M48" s="794"/>
    </row>
    <row r="49" spans="1:13" ht="15.6" x14ac:dyDescent="0.3">
      <c r="A49" s="116"/>
      <c r="B49" s="115"/>
      <c r="C49" s="122"/>
      <c r="D49" s="863"/>
      <c r="E49" s="863"/>
      <c r="F49" s="863"/>
      <c r="G49" s="863"/>
      <c r="H49" s="864"/>
      <c r="I49" s="864"/>
      <c r="J49" s="864"/>
      <c r="K49" s="864"/>
      <c r="L49" s="864"/>
      <c r="M49" s="864"/>
    </row>
  </sheetData>
  <sheetProtection algorithmName="SHA-512" hashValue="B6dwV+KYFrt3qxqIor1IdGIEy0p2hnCG9br2qCPFvGTBQFV5VbdYK5Gxo23ihamVfomykzJkclNki/pUhu3q/Q==" saltValue="+eP6I9f6gNw6DCjy6rWAOQ==" spinCount="100000" sheet="1" objects="1" scenarios="1"/>
  <mergeCells count="88">
    <mergeCell ref="D47:G47"/>
    <mergeCell ref="H47:M47"/>
    <mergeCell ref="D48:G48"/>
    <mergeCell ref="H48:M48"/>
    <mergeCell ref="D49:G49"/>
    <mergeCell ref="H49:M49"/>
    <mergeCell ref="D44:G44"/>
    <mergeCell ref="H44:M44"/>
    <mergeCell ref="D45:G45"/>
    <mergeCell ref="H45:M45"/>
    <mergeCell ref="D46:G46"/>
    <mergeCell ref="H46:M46"/>
    <mergeCell ref="D41:G41"/>
    <mergeCell ref="H41:M41"/>
    <mergeCell ref="D42:G42"/>
    <mergeCell ref="H42:M42"/>
    <mergeCell ref="D43:G43"/>
    <mergeCell ref="H43:M43"/>
    <mergeCell ref="D40:G40"/>
    <mergeCell ref="H40:M40"/>
    <mergeCell ref="B31:D31"/>
    <mergeCell ref="E31:I31"/>
    <mergeCell ref="J31:M31"/>
    <mergeCell ref="B32:D32"/>
    <mergeCell ref="E32:M32"/>
    <mergeCell ref="E33:M33"/>
    <mergeCell ref="B34:M34"/>
    <mergeCell ref="B35:M35"/>
    <mergeCell ref="B36:M36"/>
    <mergeCell ref="B37:M37"/>
    <mergeCell ref="C39:M39"/>
    <mergeCell ref="B29:D29"/>
    <mergeCell ref="F29:G29"/>
    <mergeCell ref="I29:J29"/>
    <mergeCell ref="K29:L29"/>
    <mergeCell ref="B30:D30"/>
    <mergeCell ref="E30:M30"/>
    <mergeCell ref="B26:D26"/>
    <mergeCell ref="E26:M26"/>
    <mergeCell ref="B27:D27"/>
    <mergeCell ref="E27:M27"/>
    <mergeCell ref="B28:D28"/>
    <mergeCell ref="E28:M28"/>
    <mergeCell ref="B25:D25"/>
    <mergeCell ref="E25:M25"/>
    <mergeCell ref="B19:D19"/>
    <mergeCell ref="E19:F19"/>
    <mergeCell ref="G19:H19"/>
    <mergeCell ref="I19:M19"/>
    <mergeCell ref="B20:M20"/>
    <mergeCell ref="B21:M21"/>
    <mergeCell ref="B22:M22"/>
    <mergeCell ref="B23:D23"/>
    <mergeCell ref="E23:M23"/>
    <mergeCell ref="B24:D24"/>
    <mergeCell ref="E24:M24"/>
    <mergeCell ref="B18:D18"/>
    <mergeCell ref="E18:M18"/>
    <mergeCell ref="B13:D13"/>
    <mergeCell ref="E13:M13"/>
    <mergeCell ref="B14:D14"/>
    <mergeCell ref="E14:M14"/>
    <mergeCell ref="B15:D15"/>
    <mergeCell ref="E15:M15"/>
    <mergeCell ref="B16:D16"/>
    <mergeCell ref="E16:G16"/>
    <mergeCell ref="H16:M16"/>
    <mergeCell ref="B17:D17"/>
    <mergeCell ref="E17:M17"/>
    <mergeCell ref="B10:D10"/>
    <mergeCell ref="E10:M10"/>
    <mergeCell ref="B11:D11"/>
    <mergeCell ref="E11:M11"/>
    <mergeCell ref="B12:D12"/>
    <mergeCell ref="E12:M12"/>
    <mergeCell ref="B9:D9"/>
    <mergeCell ref="E9:M9"/>
    <mergeCell ref="B2:M2"/>
    <mergeCell ref="B3:M3"/>
    <mergeCell ref="B4:E4"/>
    <mergeCell ref="F4:I4"/>
    <mergeCell ref="J4:M4"/>
    <mergeCell ref="B5:J5"/>
    <mergeCell ref="B6:M6"/>
    <mergeCell ref="B7:J7"/>
    <mergeCell ref="B8:D8"/>
    <mergeCell ref="E8:G8"/>
    <mergeCell ref="H8:M8"/>
  </mergeCells>
  <hyperlinks>
    <hyperlink ref="A1" location="'2.6.2.h.1.g'!A1" display="REGRESAR"/>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822D"/>
  </sheetPr>
  <dimension ref="A1:BG51"/>
  <sheetViews>
    <sheetView showGridLines="0" zoomScale="90" zoomScaleNormal="90" workbookViewId="0">
      <pane ySplit="13" topLeftCell="A14" activePane="bottomLeft" state="frozen"/>
      <selection pane="bottomLeft"/>
    </sheetView>
  </sheetViews>
  <sheetFormatPr defaultColWidth="10.6640625" defaultRowHeight="13.2" x14ac:dyDescent="0.25"/>
  <cols>
    <col min="1" max="1" width="10.6640625" style="10"/>
    <col min="2" max="2" width="15.88671875" style="10" customWidth="1"/>
    <col min="3" max="17" width="10.6640625" style="10"/>
    <col min="18" max="19" width="10.6640625" style="11"/>
    <col min="20" max="16384" width="10.6640625" style="10"/>
  </cols>
  <sheetData>
    <row r="1" spans="1:59" ht="14.4" x14ac:dyDescent="0.25">
      <c r="A1" s="110" t="s">
        <v>183</v>
      </c>
      <c r="C1" s="169" t="s">
        <v>184</v>
      </c>
      <c r="E1" s="110"/>
    </row>
    <row r="2" spans="1:59" s="24" customFormat="1" ht="15.6" x14ac:dyDescent="0.3">
      <c r="B2" s="89" t="s">
        <v>375</v>
      </c>
      <c r="C2" s="89"/>
      <c r="D2" s="89"/>
      <c r="E2" s="89"/>
      <c r="F2" s="89"/>
      <c r="G2" s="89"/>
      <c r="H2" s="89"/>
      <c r="I2" s="89"/>
      <c r="J2" s="89"/>
      <c r="K2" s="89"/>
      <c r="L2" s="89"/>
      <c r="M2" s="89"/>
      <c r="N2" s="89"/>
      <c r="O2" s="89"/>
      <c r="P2" s="89"/>
      <c r="Q2" s="89"/>
      <c r="R2" s="90"/>
      <c r="S2" s="89"/>
    </row>
    <row r="3" spans="1:59" s="24" customFormat="1" ht="15.6" x14ac:dyDescent="0.25">
      <c r="B3" s="34" t="s">
        <v>336</v>
      </c>
      <c r="C3" s="87"/>
      <c r="D3" s="87"/>
      <c r="E3" s="87"/>
      <c r="F3" s="87"/>
      <c r="G3" s="87"/>
      <c r="H3" s="87"/>
      <c r="I3" s="87"/>
      <c r="J3" s="87"/>
      <c r="K3" s="87"/>
      <c r="L3" s="89"/>
      <c r="M3" s="89"/>
      <c r="N3" s="89"/>
      <c r="O3" s="89"/>
      <c r="P3" s="89"/>
      <c r="Q3" s="89"/>
      <c r="R3" s="90"/>
      <c r="S3" s="89"/>
    </row>
    <row r="4" spans="1:59" s="24" customFormat="1" ht="15.6" x14ac:dyDescent="0.25">
      <c r="B4" s="34" t="s">
        <v>337</v>
      </c>
      <c r="C4" s="87"/>
      <c r="D4" s="87"/>
      <c r="E4" s="87"/>
      <c r="F4" s="87"/>
      <c r="G4" s="87"/>
      <c r="H4" s="87"/>
      <c r="I4" s="87"/>
      <c r="J4" s="87"/>
      <c r="K4" s="87"/>
      <c r="L4" s="89"/>
      <c r="M4" s="89"/>
      <c r="N4" s="89"/>
      <c r="O4" s="89"/>
      <c r="P4" s="89"/>
      <c r="Q4" s="89"/>
      <c r="R4" s="90"/>
      <c r="S4" s="89"/>
    </row>
    <row r="5" spans="1:59" s="24" customFormat="1" ht="15.6" x14ac:dyDescent="0.25">
      <c r="B5" s="34" t="s">
        <v>338</v>
      </c>
      <c r="C5" s="87"/>
      <c r="D5" s="87"/>
      <c r="E5" s="87"/>
      <c r="F5" s="87"/>
      <c r="G5" s="87"/>
      <c r="H5" s="87"/>
      <c r="I5" s="87"/>
      <c r="J5" s="87"/>
      <c r="K5" s="87"/>
      <c r="L5" s="89"/>
      <c r="M5" s="89"/>
      <c r="N5" s="89"/>
      <c r="O5" s="89"/>
      <c r="P5" s="89"/>
      <c r="Q5" s="111"/>
      <c r="R5" s="90"/>
      <c r="S5" s="90"/>
    </row>
    <row r="6" spans="1:59" s="24" customFormat="1" ht="15.6" x14ac:dyDescent="0.25">
      <c r="B6" s="34" t="s">
        <v>1251</v>
      </c>
      <c r="C6" s="87"/>
      <c r="D6" s="87"/>
      <c r="E6" s="87"/>
      <c r="F6" s="87"/>
      <c r="G6" s="87"/>
      <c r="H6" s="87"/>
      <c r="I6" s="87"/>
      <c r="J6" s="87"/>
      <c r="K6" s="87"/>
      <c r="L6" s="89"/>
      <c r="M6" s="89"/>
      <c r="N6" s="89"/>
      <c r="O6" s="89"/>
      <c r="P6" s="89"/>
      <c r="Q6" s="89"/>
      <c r="R6" s="90"/>
      <c r="S6" s="90"/>
    </row>
    <row r="7" spans="1:59" s="24" customFormat="1" ht="15.6" x14ac:dyDescent="0.25">
      <c r="B7" s="34" t="s">
        <v>1252</v>
      </c>
      <c r="C7" s="89"/>
      <c r="D7" s="89"/>
      <c r="E7" s="89"/>
      <c r="F7" s="89"/>
      <c r="G7" s="89"/>
      <c r="H7" s="89"/>
      <c r="I7" s="89"/>
      <c r="J7" s="89"/>
      <c r="K7" s="89"/>
      <c r="L7" s="89"/>
      <c r="M7" s="89"/>
      <c r="N7" s="89"/>
      <c r="O7" s="89"/>
      <c r="P7" s="89"/>
      <c r="Q7" s="89"/>
      <c r="R7" s="90"/>
      <c r="S7" s="90"/>
    </row>
    <row r="8" spans="1:59" s="24" customFormat="1" ht="15.6" x14ac:dyDescent="0.25">
      <c r="B8" s="34"/>
      <c r="C8" s="89"/>
      <c r="D8" s="89"/>
      <c r="E8" s="89"/>
      <c r="F8" s="89"/>
      <c r="G8" s="89"/>
      <c r="H8" s="89"/>
      <c r="I8" s="89"/>
      <c r="J8" s="89"/>
      <c r="K8" s="89"/>
      <c r="L8" s="89"/>
      <c r="M8" s="89"/>
      <c r="N8" s="89"/>
      <c r="O8" s="89"/>
      <c r="P8" s="89"/>
      <c r="Q8" s="89"/>
      <c r="R8" s="90"/>
      <c r="S8" s="90"/>
    </row>
    <row r="9" spans="1:59" s="8" customFormat="1" ht="15.6" x14ac:dyDescent="0.3">
      <c r="B9" s="89" t="s">
        <v>1479</v>
      </c>
      <c r="C9" s="89"/>
      <c r="D9" s="89"/>
      <c r="E9" s="89"/>
      <c r="F9" s="89"/>
      <c r="G9" s="89"/>
      <c r="H9" s="89"/>
      <c r="I9" s="89"/>
      <c r="J9" s="89"/>
      <c r="K9" s="89"/>
      <c r="L9" s="89"/>
      <c r="M9" s="89"/>
      <c r="N9" s="89"/>
      <c r="O9" s="89"/>
      <c r="P9" s="89"/>
      <c r="Q9" s="89"/>
      <c r="R9" s="90"/>
      <c r="S9" s="90"/>
    </row>
    <row r="10" spans="1:59" s="24" customFormat="1" ht="15.6" x14ac:dyDescent="0.3">
      <c r="B10" s="1211" t="s">
        <v>542</v>
      </c>
      <c r="C10" s="1211"/>
      <c r="D10" s="1211"/>
      <c r="E10" s="1211"/>
      <c r="F10" s="1211"/>
      <c r="G10" s="1211"/>
      <c r="H10" s="1211"/>
      <c r="I10" s="1211"/>
      <c r="J10" s="1211"/>
      <c r="K10" s="1211"/>
      <c r="L10" s="1211"/>
      <c r="M10" s="1211"/>
      <c r="N10" s="89"/>
      <c r="O10" s="89"/>
      <c r="P10" s="89"/>
      <c r="Q10" s="89"/>
      <c r="R10" s="89"/>
      <c r="S10" s="89"/>
    </row>
    <row r="11" spans="1:59" s="23" customFormat="1" ht="15" x14ac:dyDescent="0.25">
      <c r="B11" s="2"/>
      <c r="C11" s="2"/>
      <c r="D11" s="2"/>
      <c r="E11" s="2"/>
      <c r="F11" s="2"/>
      <c r="G11" s="2"/>
      <c r="H11" s="2"/>
      <c r="I11" s="2"/>
      <c r="J11" s="2"/>
      <c r="K11" s="2"/>
      <c r="L11" s="2"/>
      <c r="M11" s="2"/>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row>
    <row r="12" spans="1:59" x14ac:dyDescent="0.25">
      <c r="B12" s="91"/>
      <c r="C12" s="131"/>
      <c r="D12" s="1212" t="s">
        <v>84</v>
      </c>
      <c r="E12" s="1212"/>
      <c r="F12" s="1212" t="s">
        <v>86</v>
      </c>
      <c r="G12" s="1212"/>
      <c r="H12" s="1212" t="s">
        <v>85</v>
      </c>
      <c r="I12" s="1212"/>
      <c r="J12" s="1212" t="s">
        <v>66</v>
      </c>
      <c r="K12" s="1212"/>
      <c r="L12" s="1212" t="s">
        <v>47</v>
      </c>
      <c r="M12" s="1212"/>
      <c r="N12" s="132"/>
      <c r="O12" s="132"/>
      <c r="P12" s="132"/>
      <c r="Q12" s="132"/>
      <c r="S12" s="25"/>
    </row>
    <row r="13" spans="1:59" s="29" customFormat="1" ht="39.6" x14ac:dyDescent="0.25">
      <c r="B13" s="102" t="s">
        <v>45</v>
      </c>
      <c r="C13" s="94" t="s">
        <v>48</v>
      </c>
      <c r="D13" s="15" t="s">
        <v>512</v>
      </c>
      <c r="E13" s="99" t="s">
        <v>32</v>
      </c>
      <c r="F13" s="305" t="s">
        <v>512</v>
      </c>
      <c r="G13" s="99" t="s">
        <v>32</v>
      </c>
      <c r="H13" s="305" t="s">
        <v>512</v>
      </c>
      <c r="I13" s="99" t="s">
        <v>32</v>
      </c>
      <c r="J13" s="305" t="s">
        <v>512</v>
      </c>
      <c r="K13" s="99" t="s">
        <v>32</v>
      </c>
      <c r="L13" s="305" t="s">
        <v>512</v>
      </c>
      <c r="M13" s="99" t="s">
        <v>32</v>
      </c>
      <c r="S13" s="25"/>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row>
    <row r="14" spans="1:59" s="29" customFormat="1" x14ac:dyDescent="0.25">
      <c r="B14" s="133" t="s">
        <v>49</v>
      </c>
      <c r="C14" s="395">
        <v>186089</v>
      </c>
      <c r="D14" s="395">
        <v>10087</v>
      </c>
      <c r="E14" s="396">
        <f>+D14/C14*100</f>
        <v>5.420524587697285</v>
      </c>
      <c r="F14" s="395">
        <v>3468</v>
      </c>
      <c r="G14" s="396">
        <f>+F14/C14*100</f>
        <v>1.8636243947788425</v>
      </c>
      <c r="H14" s="395">
        <v>3825</v>
      </c>
      <c r="I14" s="396">
        <f>+H14/C14*100</f>
        <v>2.0554680824766645</v>
      </c>
      <c r="J14" s="395">
        <v>5215</v>
      </c>
      <c r="K14" s="396">
        <f>J14/C14*100</f>
        <v>2.8024224967623019</v>
      </c>
      <c r="L14" s="395">
        <v>163494</v>
      </c>
      <c r="M14" s="396">
        <f>+L14/C14*100</f>
        <v>87.857960438284906</v>
      </c>
      <c r="S14" s="25"/>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row>
    <row r="15" spans="1:59" s="29" customFormat="1" x14ac:dyDescent="0.25">
      <c r="B15" s="133"/>
      <c r="C15" s="391"/>
      <c r="D15" s="391"/>
      <c r="E15" s="397"/>
      <c r="F15" s="391"/>
      <c r="G15" s="397"/>
      <c r="H15" s="391"/>
      <c r="I15" s="397"/>
      <c r="J15" s="391"/>
      <c r="K15" s="397"/>
      <c r="L15" s="391"/>
      <c r="M15" s="397"/>
      <c r="S15" s="25"/>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row>
    <row r="16" spans="1:59" s="23" customFormat="1" x14ac:dyDescent="0.25">
      <c r="B16" s="26" t="s">
        <v>51</v>
      </c>
      <c r="C16" s="391">
        <v>2737</v>
      </c>
      <c r="D16" s="391">
        <v>1131</v>
      </c>
      <c r="E16" s="398">
        <f>+D16/C16*100</f>
        <v>41.322616002922906</v>
      </c>
      <c r="F16" s="391">
        <v>168</v>
      </c>
      <c r="G16" s="398">
        <f t="shared" ref="G16:G18" si="0">+F16/C16*100</f>
        <v>6.1381074168797953</v>
      </c>
      <c r="H16" s="391">
        <v>129</v>
      </c>
      <c r="I16" s="398">
        <f t="shared" ref="I16:I18" si="1">+H16/C16*100</f>
        <v>4.7131896236755573</v>
      </c>
      <c r="J16" s="391">
        <v>295</v>
      </c>
      <c r="K16" s="398">
        <f t="shared" ref="K16:K18" si="2">J16/C16*100</f>
        <v>10.778224333211545</v>
      </c>
      <c r="L16" s="391">
        <v>1014</v>
      </c>
      <c r="M16" s="398">
        <f t="shared" ref="M16:M18" si="3">+L16/C16*100</f>
        <v>37.047862623310195</v>
      </c>
      <c r="S16" s="134"/>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row>
    <row r="17" spans="2:59" x14ac:dyDescent="0.25">
      <c r="B17" s="26" t="s">
        <v>46</v>
      </c>
      <c r="C17" s="391">
        <v>64489</v>
      </c>
      <c r="D17" s="391">
        <v>5666</v>
      </c>
      <c r="E17" s="398">
        <f t="shared" ref="E17:E18" si="4">+D17/C17*100</f>
        <v>8.7859945106917454</v>
      </c>
      <c r="F17" s="391">
        <v>2522</v>
      </c>
      <c r="G17" s="398">
        <f t="shared" si="0"/>
        <v>3.9107444680488141</v>
      </c>
      <c r="H17" s="391">
        <v>2012</v>
      </c>
      <c r="I17" s="398">
        <f t="shared" si="1"/>
        <v>3.1199119229636061</v>
      </c>
      <c r="J17" s="391">
        <v>2231</v>
      </c>
      <c r="K17" s="398">
        <f t="shared" si="2"/>
        <v>3.4595047217354895</v>
      </c>
      <c r="L17" s="391">
        <v>52058</v>
      </c>
      <c r="M17" s="398">
        <f t="shared" si="3"/>
        <v>80.723844376560336</v>
      </c>
      <c r="S17" s="134"/>
    </row>
    <row r="18" spans="2:59" s="23" customFormat="1" x14ac:dyDescent="0.25">
      <c r="B18" s="28" t="s">
        <v>50</v>
      </c>
      <c r="C18" s="392">
        <v>118863</v>
      </c>
      <c r="D18" s="392">
        <v>3290</v>
      </c>
      <c r="E18" s="399">
        <f t="shared" si="4"/>
        <v>2.7678924476077502</v>
      </c>
      <c r="F18" s="392">
        <v>778</v>
      </c>
      <c r="G18" s="399">
        <f t="shared" si="0"/>
        <v>0.65453505296013059</v>
      </c>
      <c r="H18" s="392">
        <v>1684</v>
      </c>
      <c r="I18" s="399">
        <f t="shared" si="1"/>
        <v>1.4167571069214135</v>
      </c>
      <c r="J18" s="392">
        <v>2689</v>
      </c>
      <c r="K18" s="399">
        <f t="shared" si="2"/>
        <v>2.2622683257195257</v>
      </c>
      <c r="L18" s="392">
        <v>110422</v>
      </c>
      <c r="M18" s="399">
        <f t="shared" si="3"/>
        <v>92.898547066791181</v>
      </c>
      <c r="S18" s="134"/>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row>
    <row r="19" spans="2:59" x14ac:dyDescent="0.25">
      <c r="S19" s="134"/>
    </row>
    <row r="20" spans="2:59" s="23" customFormat="1" x14ac:dyDescent="0.25">
      <c r="B20" s="10" t="s">
        <v>1566</v>
      </c>
      <c r="C20" s="10"/>
      <c r="D20" s="10"/>
      <c r="E20" s="10"/>
      <c r="F20" s="10"/>
      <c r="G20" s="10"/>
      <c r="H20" s="10"/>
      <c r="I20" s="10"/>
      <c r="J20" s="10"/>
      <c r="K20" s="10"/>
      <c r="L20" s="10"/>
      <c r="M20" s="10"/>
      <c r="N20" s="10"/>
      <c r="O20" s="10"/>
      <c r="P20" s="10"/>
      <c r="Q20" s="10"/>
      <c r="R20" s="10"/>
      <c r="S20" s="10"/>
    </row>
    <row r="21" spans="2:59" x14ac:dyDescent="0.25">
      <c r="R21" s="10"/>
      <c r="S21" s="10"/>
    </row>
    <row r="22" spans="2:59" s="23" customFormat="1" x14ac:dyDescent="0.25">
      <c r="B22" s="10"/>
      <c r="C22" s="10"/>
      <c r="D22" s="10"/>
      <c r="E22" s="10"/>
      <c r="F22" s="10"/>
      <c r="G22" s="10"/>
      <c r="H22" s="10"/>
      <c r="I22" s="10"/>
      <c r="J22" s="10"/>
      <c r="K22" s="10"/>
      <c r="L22" s="10"/>
      <c r="M22" s="10"/>
      <c r="N22" s="10"/>
      <c r="O22" s="10"/>
      <c r="P22" s="10"/>
      <c r="Q22" s="10"/>
      <c r="R22" s="10"/>
      <c r="S22" s="10"/>
    </row>
    <row r="23" spans="2:59" x14ac:dyDescent="0.25">
      <c r="R23" s="10"/>
      <c r="S23" s="10"/>
    </row>
    <row r="24" spans="2:59" s="23" customFormat="1" x14ac:dyDescent="0.25">
      <c r="B24" s="10"/>
      <c r="C24" s="10"/>
      <c r="D24" s="10"/>
      <c r="E24" s="10"/>
      <c r="F24" s="10"/>
      <c r="G24" s="10"/>
      <c r="H24" s="10"/>
      <c r="I24" s="10"/>
      <c r="J24" s="10"/>
      <c r="K24" s="10"/>
      <c r="L24" s="10"/>
      <c r="M24" s="10"/>
      <c r="N24" s="10"/>
      <c r="O24" s="10"/>
      <c r="P24" s="10"/>
      <c r="Q24" s="10"/>
      <c r="R24" s="10"/>
      <c r="S24" s="10"/>
    </row>
    <row r="25" spans="2:59" x14ac:dyDescent="0.25">
      <c r="R25" s="10"/>
      <c r="S25" s="10"/>
    </row>
    <row r="26" spans="2:59" x14ac:dyDescent="0.25">
      <c r="R26" s="10"/>
      <c r="S26" s="10"/>
    </row>
    <row r="27" spans="2:59" x14ac:dyDescent="0.25">
      <c r="R27" s="10"/>
      <c r="S27" s="10"/>
    </row>
    <row r="28" spans="2:59" x14ac:dyDescent="0.25">
      <c r="R28" s="10"/>
      <c r="S28" s="10"/>
    </row>
    <row r="29" spans="2:59" x14ac:dyDescent="0.25">
      <c r="R29" s="10"/>
      <c r="S29" s="10"/>
    </row>
    <row r="30" spans="2:59" x14ac:dyDescent="0.25">
      <c r="R30" s="10"/>
      <c r="S30" s="10"/>
    </row>
    <row r="31" spans="2:59" x14ac:dyDescent="0.25">
      <c r="R31" s="10"/>
      <c r="S31" s="10"/>
    </row>
    <row r="32" spans="2:59" x14ac:dyDescent="0.25">
      <c r="R32" s="10"/>
      <c r="S32" s="10"/>
    </row>
    <row r="33" spans="18:19" x14ac:dyDescent="0.25">
      <c r="R33" s="10"/>
      <c r="S33" s="10"/>
    </row>
    <row r="34" spans="18:19" x14ac:dyDescent="0.25">
      <c r="R34" s="10"/>
      <c r="S34" s="10"/>
    </row>
    <row r="35" spans="18:19" x14ac:dyDescent="0.25">
      <c r="R35" s="10"/>
      <c r="S35" s="10"/>
    </row>
    <row r="36" spans="18:19" x14ac:dyDescent="0.25">
      <c r="R36" s="10"/>
      <c r="S36" s="10"/>
    </row>
    <row r="37" spans="18:19" x14ac:dyDescent="0.25">
      <c r="R37" s="10"/>
      <c r="S37" s="10"/>
    </row>
    <row r="38" spans="18:19" x14ac:dyDescent="0.25">
      <c r="R38" s="10"/>
      <c r="S38" s="10"/>
    </row>
    <row r="39" spans="18:19" x14ac:dyDescent="0.25">
      <c r="R39" s="10"/>
      <c r="S39" s="10"/>
    </row>
    <row r="40" spans="18:19" x14ac:dyDescent="0.25">
      <c r="R40" s="10"/>
      <c r="S40" s="10"/>
    </row>
    <row r="41" spans="18:19" x14ac:dyDescent="0.25">
      <c r="R41" s="10"/>
      <c r="S41" s="10"/>
    </row>
    <row r="42" spans="18:19" x14ac:dyDescent="0.25">
      <c r="R42" s="10"/>
      <c r="S42" s="10"/>
    </row>
    <row r="43" spans="18:19" x14ac:dyDescent="0.25">
      <c r="R43" s="10"/>
      <c r="S43" s="10"/>
    </row>
    <row r="44" spans="18:19" x14ac:dyDescent="0.25">
      <c r="R44" s="10"/>
      <c r="S44" s="10"/>
    </row>
    <row r="45" spans="18:19" x14ac:dyDescent="0.25">
      <c r="R45" s="10"/>
      <c r="S45" s="10"/>
    </row>
    <row r="46" spans="18:19" x14ac:dyDescent="0.25">
      <c r="R46" s="10"/>
      <c r="S46" s="10"/>
    </row>
    <row r="47" spans="18:19" x14ac:dyDescent="0.25">
      <c r="R47" s="10"/>
      <c r="S47" s="10"/>
    </row>
    <row r="48" spans="18:19" x14ac:dyDescent="0.25">
      <c r="R48" s="10"/>
      <c r="S48" s="10"/>
    </row>
    <row r="49" spans="18:19" x14ac:dyDescent="0.25">
      <c r="R49" s="10"/>
      <c r="S49" s="10"/>
    </row>
    <row r="50" spans="18:19" x14ac:dyDescent="0.25">
      <c r="R50" s="10"/>
      <c r="S50" s="10"/>
    </row>
    <row r="51" spans="18:19" x14ac:dyDescent="0.25">
      <c r="R51" s="10"/>
      <c r="S51" s="10"/>
    </row>
  </sheetData>
  <sheetProtection algorithmName="SHA-512" hashValue="kheGfvwn+vcLvhsxmLv2mgwryNbSUWUqiwBjDNAb2ZtF9YQc588x2KCSRrGRo4986b5V6EiP0RkrRh2XvotIvQ==" saltValue="ZMh8vtfb+NQG8hV/rIYQPw==" spinCount="100000" sheet="1" objects="1" scenarios="1"/>
  <mergeCells count="6">
    <mergeCell ref="B10:M10"/>
    <mergeCell ref="D12:E12"/>
    <mergeCell ref="F12:G12"/>
    <mergeCell ref="H12:I12"/>
    <mergeCell ref="J12:K12"/>
    <mergeCell ref="L12:M12"/>
  </mergeCells>
  <hyperlinks>
    <hyperlink ref="C1" location="M2.6.2.h.1.h!A1" display="Ver Metadato"/>
    <hyperlink ref="A1" location="'C2'!A1" display="REGRESAR"/>
  </hyperlinks>
  <pageMargins left="0.7" right="0.7" top="0.75" bottom="0.75" header="0.3" footer="0.3"/>
  <pageSetup orientation="portrait" horizontalDpi="4294967292" verticalDpi="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S49"/>
  <sheetViews>
    <sheetView showGridLines="0" zoomScale="80" zoomScaleNormal="80" workbookViewId="0">
      <selection activeCell="E11" sqref="E11:M13"/>
    </sheetView>
  </sheetViews>
  <sheetFormatPr defaultColWidth="11.44140625" defaultRowHeight="15" x14ac:dyDescent="0.3"/>
  <cols>
    <col min="1" max="2" width="11.44140625" style="117"/>
    <col min="3" max="3" width="22.88671875" style="117" customWidth="1"/>
    <col min="4" max="4" width="14.44140625" style="117" customWidth="1"/>
    <col min="5" max="10" width="11.44140625" style="117"/>
    <col min="11" max="11" width="13.6640625" style="117" customWidth="1"/>
    <col min="12" max="12" width="11.44140625" style="117"/>
    <col min="13" max="13" width="16.5546875" style="117" customWidth="1"/>
    <col min="14" max="16384" width="11.44140625" style="117"/>
  </cols>
  <sheetData>
    <row r="1" spans="1:19" x14ac:dyDescent="0.3">
      <c r="A1" s="135" t="s">
        <v>183</v>
      </c>
    </row>
    <row r="2" spans="1:19" ht="15.6" x14ac:dyDescent="0.3">
      <c r="B2" s="828" t="s">
        <v>202</v>
      </c>
      <c r="C2" s="828"/>
      <c r="D2" s="828"/>
      <c r="E2" s="828"/>
      <c r="F2" s="828"/>
      <c r="G2" s="828"/>
      <c r="H2" s="828"/>
      <c r="I2" s="828"/>
      <c r="J2" s="828"/>
      <c r="K2" s="828"/>
      <c r="L2" s="828"/>
      <c r="M2" s="828"/>
    </row>
    <row r="3" spans="1:19" ht="15.6" thickBot="1" x14ac:dyDescent="0.35">
      <c r="B3" s="827"/>
      <c r="C3" s="827"/>
      <c r="D3" s="827"/>
      <c r="E3" s="827"/>
      <c r="F3" s="827"/>
      <c r="G3" s="827"/>
      <c r="H3" s="827"/>
      <c r="I3" s="827"/>
      <c r="J3" s="827"/>
      <c r="K3" s="827"/>
      <c r="L3" s="827"/>
      <c r="M3" s="827"/>
    </row>
    <row r="4" spans="1:19" ht="16.2" thickBot="1" x14ac:dyDescent="0.35">
      <c r="B4" s="847" t="s">
        <v>203</v>
      </c>
      <c r="C4" s="848"/>
      <c r="D4" s="848"/>
      <c r="E4" s="848"/>
      <c r="F4" s="848" t="s">
        <v>204</v>
      </c>
      <c r="G4" s="848"/>
      <c r="H4" s="848"/>
      <c r="I4" s="848"/>
      <c r="J4" s="848" t="s">
        <v>205</v>
      </c>
      <c r="K4" s="848"/>
      <c r="L4" s="848"/>
      <c r="M4" s="849"/>
    </row>
    <row r="5" spans="1:19" x14ac:dyDescent="0.3">
      <c r="B5" s="845" t="s">
        <v>206</v>
      </c>
      <c r="C5" s="845"/>
      <c r="D5" s="845"/>
      <c r="E5" s="845"/>
      <c r="F5" s="845"/>
      <c r="G5" s="845"/>
      <c r="H5" s="845"/>
      <c r="I5" s="845"/>
      <c r="J5" s="845"/>
    </row>
    <row r="6" spans="1:19" ht="15.6" x14ac:dyDescent="0.3">
      <c r="B6" s="828" t="s">
        <v>207</v>
      </c>
      <c r="C6" s="828"/>
      <c r="D6" s="828"/>
      <c r="E6" s="828"/>
      <c r="F6" s="828"/>
      <c r="G6" s="828"/>
      <c r="H6" s="828"/>
      <c r="I6" s="828"/>
      <c r="J6" s="828"/>
      <c r="K6" s="828"/>
      <c r="L6" s="828"/>
      <c r="M6" s="828"/>
    </row>
    <row r="7" spans="1:19" ht="15.6" thickBot="1" x14ac:dyDescent="0.35">
      <c r="B7" s="827"/>
      <c r="C7" s="827"/>
      <c r="D7" s="827"/>
      <c r="E7" s="827"/>
      <c r="F7" s="827"/>
      <c r="G7" s="827"/>
      <c r="H7" s="827"/>
      <c r="I7" s="827"/>
      <c r="J7" s="827"/>
    </row>
    <row r="8" spans="1:19" ht="15.6" thickTop="1" x14ac:dyDescent="0.3">
      <c r="B8" s="829" t="s">
        <v>208</v>
      </c>
      <c r="C8" s="830"/>
      <c r="D8" s="830"/>
      <c r="E8" s="830" t="s">
        <v>1234</v>
      </c>
      <c r="F8" s="830"/>
      <c r="G8" s="830"/>
      <c r="H8" s="830" t="s">
        <v>209</v>
      </c>
      <c r="I8" s="830"/>
      <c r="J8" s="830"/>
      <c r="K8" s="830"/>
      <c r="L8" s="830"/>
      <c r="M8" s="846"/>
      <c r="O8" s="136"/>
      <c r="P8" s="136"/>
      <c r="Q8" s="136"/>
      <c r="R8" s="136"/>
      <c r="S8" s="136"/>
    </row>
    <row r="9" spans="1:19" ht="41.25" customHeight="1" x14ac:dyDescent="0.3">
      <c r="B9" s="820" t="s">
        <v>210</v>
      </c>
      <c r="C9" s="796"/>
      <c r="D9" s="797"/>
      <c r="E9" s="1213" t="s">
        <v>543</v>
      </c>
      <c r="F9" s="1214"/>
      <c r="G9" s="1214"/>
      <c r="H9" s="1214"/>
      <c r="I9" s="1214"/>
      <c r="J9" s="1214"/>
      <c r="K9" s="1214"/>
      <c r="L9" s="1214"/>
      <c r="M9" s="1215"/>
    </row>
    <row r="10" spans="1:19" x14ac:dyDescent="0.3">
      <c r="B10" s="820" t="s">
        <v>211</v>
      </c>
      <c r="C10" s="796"/>
      <c r="D10" s="797"/>
      <c r="E10" s="795" t="s">
        <v>21</v>
      </c>
      <c r="F10" s="796"/>
      <c r="G10" s="796"/>
      <c r="H10" s="796"/>
      <c r="I10" s="796"/>
      <c r="J10" s="796"/>
      <c r="K10" s="796"/>
      <c r="L10" s="796"/>
      <c r="M10" s="844"/>
    </row>
    <row r="11" spans="1:19" x14ac:dyDescent="0.3">
      <c r="B11" s="804" t="s">
        <v>1311</v>
      </c>
      <c r="C11" s="794"/>
      <c r="D11" s="794"/>
      <c r="E11" s="805" t="s">
        <v>336</v>
      </c>
      <c r="F11" s="805" t="s">
        <v>336</v>
      </c>
      <c r="G11" s="805" t="s">
        <v>336</v>
      </c>
      <c r="H11" s="805" t="s">
        <v>336</v>
      </c>
      <c r="I11" s="805" t="s">
        <v>336</v>
      </c>
      <c r="J11" s="805" t="s">
        <v>336</v>
      </c>
      <c r="K11" s="805" t="s">
        <v>336</v>
      </c>
      <c r="L11" s="805" t="s">
        <v>336</v>
      </c>
      <c r="M11" s="806" t="s">
        <v>336</v>
      </c>
    </row>
    <row r="12" spans="1:19" x14ac:dyDescent="0.3">
      <c r="B12" s="804" t="s">
        <v>1312</v>
      </c>
      <c r="C12" s="794"/>
      <c r="D12" s="794"/>
      <c r="E12" s="805" t="s">
        <v>337</v>
      </c>
      <c r="F12" s="805" t="s">
        <v>337</v>
      </c>
      <c r="G12" s="805" t="s">
        <v>337</v>
      </c>
      <c r="H12" s="805" t="s">
        <v>337</v>
      </c>
      <c r="I12" s="805" t="s">
        <v>337</v>
      </c>
      <c r="J12" s="805" t="s">
        <v>337</v>
      </c>
      <c r="K12" s="805" t="s">
        <v>337</v>
      </c>
      <c r="L12" s="805" t="s">
        <v>337</v>
      </c>
      <c r="M12" s="806" t="s">
        <v>337</v>
      </c>
    </row>
    <row r="13" spans="1:19" ht="15" customHeight="1" x14ac:dyDescent="0.3">
      <c r="B13" s="804" t="s">
        <v>1313</v>
      </c>
      <c r="C13" s="794"/>
      <c r="D13" s="794"/>
      <c r="E13" s="821" t="s">
        <v>338</v>
      </c>
      <c r="F13" s="822" t="s">
        <v>338</v>
      </c>
      <c r="G13" s="822" t="s">
        <v>338</v>
      </c>
      <c r="H13" s="822" t="s">
        <v>338</v>
      </c>
      <c r="I13" s="822" t="s">
        <v>338</v>
      </c>
      <c r="J13" s="822" t="s">
        <v>338</v>
      </c>
      <c r="K13" s="822" t="s">
        <v>338</v>
      </c>
      <c r="L13" s="822" t="s">
        <v>338</v>
      </c>
      <c r="M13" s="823" t="s">
        <v>338</v>
      </c>
    </row>
    <row r="14" spans="1:19" x14ac:dyDescent="0.3">
      <c r="B14" s="804" t="s">
        <v>215</v>
      </c>
      <c r="C14" s="794"/>
      <c r="D14" s="794"/>
      <c r="E14" s="824"/>
      <c r="F14" s="825"/>
      <c r="G14" s="825"/>
      <c r="H14" s="825"/>
      <c r="I14" s="825"/>
      <c r="J14" s="825"/>
      <c r="K14" s="825"/>
      <c r="L14" s="825"/>
      <c r="M14" s="826"/>
    </row>
    <row r="15" spans="1:19" x14ac:dyDescent="0.3">
      <c r="B15" s="804" t="s">
        <v>216</v>
      </c>
      <c r="C15" s="794"/>
      <c r="D15" s="794"/>
      <c r="E15" s="814" t="s">
        <v>217</v>
      </c>
      <c r="F15" s="815"/>
      <c r="G15" s="815"/>
      <c r="H15" s="815"/>
      <c r="I15" s="815"/>
      <c r="J15" s="815"/>
      <c r="K15" s="815"/>
      <c r="L15" s="815"/>
      <c r="M15" s="816"/>
    </row>
    <row r="16" spans="1:19" ht="15" customHeight="1" x14ac:dyDescent="0.3">
      <c r="B16" s="804" t="s">
        <v>218</v>
      </c>
      <c r="C16" s="794"/>
      <c r="D16" s="794"/>
      <c r="E16" s="839" t="s">
        <v>219</v>
      </c>
      <c r="F16" s="818"/>
      <c r="G16" s="819"/>
      <c r="H16" s="821" t="s">
        <v>220</v>
      </c>
      <c r="I16" s="822"/>
      <c r="J16" s="822"/>
      <c r="K16" s="822"/>
      <c r="L16" s="822"/>
      <c r="M16" s="823"/>
    </row>
    <row r="17" spans="2:13" ht="15" customHeight="1" x14ac:dyDescent="0.3">
      <c r="B17" s="804" t="s">
        <v>221</v>
      </c>
      <c r="C17" s="794"/>
      <c r="D17" s="794"/>
      <c r="E17" s="821" t="s">
        <v>277</v>
      </c>
      <c r="F17" s="822"/>
      <c r="G17" s="822"/>
      <c r="H17" s="822"/>
      <c r="I17" s="822"/>
      <c r="J17" s="822"/>
      <c r="K17" s="822"/>
      <c r="L17" s="822"/>
      <c r="M17" s="823"/>
    </row>
    <row r="18" spans="2:13" x14ac:dyDescent="0.3">
      <c r="B18" s="820" t="s">
        <v>223</v>
      </c>
      <c r="C18" s="796"/>
      <c r="D18" s="797"/>
      <c r="E18" s="821" t="s">
        <v>273</v>
      </c>
      <c r="F18" s="822"/>
      <c r="G18" s="822"/>
      <c r="H18" s="822"/>
      <c r="I18" s="822"/>
      <c r="J18" s="822"/>
      <c r="K18" s="822"/>
      <c r="L18" s="822"/>
      <c r="M18" s="823"/>
    </row>
    <row r="19" spans="2:13" ht="16.2" thickBot="1" x14ac:dyDescent="0.35">
      <c r="B19" s="834" t="s">
        <v>225</v>
      </c>
      <c r="C19" s="835"/>
      <c r="D19" s="836"/>
      <c r="E19" s="860" t="s">
        <v>226</v>
      </c>
      <c r="F19" s="860"/>
      <c r="G19" s="837" t="s">
        <v>227</v>
      </c>
      <c r="H19" s="837"/>
      <c r="I19" s="837" t="s">
        <v>228</v>
      </c>
      <c r="J19" s="837"/>
      <c r="K19" s="837"/>
      <c r="L19" s="837"/>
      <c r="M19" s="838"/>
    </row>
    <row r="20" spans="2:13" x14ac:dyDescent="0.3">
      <c r="B20" s="827"/>
      <c r="C20" s="827"/>
      <c r="D20" s="827"/>
      <c r="E20" s="827"/>
      <c r="F20" s="827"/>
      <c r="G20" s="827"/>
      <c r="H20" s="827"/>
      <c r="I20" s="827"/>
      <c r="J20" s="827"/>
      <c r="K20" s="827"/>
      <c r="L20" s="827"/>
      <c r="M20" s="827"/>
    </row>
    <row r="21" spans="2:13" ht="15.6" x14ac:dyDescent="0.3">
      <c r="B21" s="828" t="s">
        <v>229</v>
      </c>
      <c r="C21" s="828"/>
      <c r="D21" s="828"/>
      <c r="E21" s="828"/>
      <c r="F21" s="828"/>
      <c r="G21" s="828"/>
      <c r="H21" s="828"/>
      <c r="I21" s="828"/>
      <c r="J21" s="828"/>
      <c r="K21" s="828"/>
      <c r="L21" s="828"/>
      <c r="M21" s="828"/>
    </row>
    <row r="22" spans="2:13" ht="15.6" thickBot="1" x14ac:dyDescent="0.35">
      <c r="B22" s="827"/>
      <c r="C22" s="827"/>
      <c r="D22" s="827"/>
      <c r="E22" s="827"/>
      <c r="F22" s="827"/>
      <c r="G22" s="827"/>
      <c r="H22" s="827"/>
      <c r="I22" s="827"/>
      <c r="J22" s="827"/>
      <c r="K22" s="827"/>
      <c r="L22" s="827"/>
      <c r="M22" s="827"/>
    </row>
    <row r="23" spans="2:13" ht="52.5" customHeight="1" x14ac:dyDescent="0.3">
      <c r="B23" s="829" t="s">
        <v>230</v>
      </c>
      <c r="C23" s="830"/>
      <c r="D23" s="830"/>
      <c r="E23" s="831" t="s">
        <v>278</v>
      </c>
      <c r="F23" s="832"/>
      <c r="G23" s="832"/>
      <c r="H23" s="832"/>
      <c r="I23" s="832"/>
      <c r="J23" s="832"/>
      <c r="K23" s="832"/>
      <c r="L23" s="832"/>
      <c r="M23" s="833"/>
    </row>
    <row r="24" spans="2:13" ht="172.5" customHeight="1" x14ac:dyDescent="0.3">
      <c r="B24" s="820" t="s">
        <v>231</v>
      </c>
      <c r="C24" s="796"/>
      <c r="D24" s="797"/>
      <c r="E24" s="821" t="s">
        <v>279</v>
      </c>
      <c r="F24" s="822"/>
      <c r="G24" s="822"/>
      <c r="H24" s="822"/>
      <c r="I24" s="822"/>
      <c r="J24" s="822"/>
      <c r="K24" s="822"/>
      <c r="L24" s="822"/>
      <c r="M24" s="823"/>
    </row>
    <row r="25" spans="2:13" ht="57" customHeight="1" x14ac:dyDescent="0.3">
      <c r="B25" s="804" t="s">
        <v>232</v>
      </c>
      <c r="C25" s="794"/>
      <c r="D25" s="794"/>
      <c r="E25" s="821" t="s">
        <v>280</v>
      </c>
      <c r="F25" s="822"/>
      <c r="G25" s="822"/>
      <c r="H25" s="822"/>
      <c r="I25" s="822"/>
      <c r="J25" s="822"/>
      <c r="K25" s="822"/>
      <c r="L25" s="822"/>
      <c r="M25" s="823"/>
    </row>
    <row r="26" spans="2:13" ht="53.25" customHeight="1" x14ac:dyDescent="0.3">
      <c r="B26" s="804" t="s">
        <v>233</v>
      </c>
      <c r="C26" s="794"/>
      <c r="D26" s="794"/>
      <c r="E26" s="855" t="s">
        <v>281</v>
      </c>
      <c r="F26" s="805"/>
      <c r="G26" s="805"/>
      <c r="H26" s="805"/>
      <c r="I26" s="805"/>
      <c r="J26" s="805"/>
      <c r="K26" s="805"/>
      <c r="L26" s="805"/>
      <c r="M26" s="806"/>
    </row>
    <row r="27" spans="2:13" ht="18.75" customHeight="1" x14ac:dyDescent="0.3">
      <c r="B27" s="804" t="s">
        <v>234</v>
      </c>
      <c r="C27" s="794"/>
      <c r="D27" s="794"/>
      <c r="E27" s="814" t="s">
        <v>282</v>
      </c>
      <c r="F27" s="815"/>
      <c r="G27" s="815"/>
      <c r="H27" s="815"/>
      <c r="I27" s="815"/>
      <c r="J27" s="815"/>
      <c r="K27" s="815"/>
      <c r="L27" s="815"/>
      <c r="M27" s="816"/>
    </row>
    <row r="28" spans="2:13" ht="15" customHeight="1" x14ac:dyDescent="0.3">
      <c r="B28" s="804" t="s">
        <v>235</v>
      </c>
      <c r="C28" s="794"/>
      <c r="D28" s="794"/>
      <c r="E28" s="814" t="s">
        <v>1275</v>
      </c>
      <c r="F28" s="815"/>
      <c r="G28" s="815"/>
      <c r="H28" s="815"/>
      <c r="I28" s="815"/>
      <c r="J28" s="815"/>
      <c r="K28" s="815"/>
      <c r="L28" s="815"/>
      <c r="M28" s="816"/>
    </row>
    <row r="29" spans="2:13" ht="15.6" x14ac:dyDescent="0.3">
      <c r="B29" s="817" t="s">
        <v>236</v>
      </c>
      <c r="C29" s="818"/>
      <c r="D29" s="819"/>
      <c r="E29" s="118"/>
      <c r="F29" s="794" t="s">
        <v>237</v>
      </c>
      <c r="G29" s="794"/>
      <c r="H29" s="118" t="s">
        <v>238</v>
      </c>
      <c r="I29" s="794" t="s">
        <v>239</v>
      </c>
      <c r="J29" s="794"/>
      <c r="K29" s="794" t="s">
        <v>240</v>
      </c>
      <c r="L29" s="794"/>
      <c r="M29" s="119" t="s">
        <v>241</v>
      </c>
    </row>
    <row r="30" spans="2:13" x14ac:dyDescent="0.3">
      <c r="B30" s="804" t="s">
        <v>242</v>
      </c>
      <c r="C30" s="794"/>
      <c r="D30" s="794"/>
      <c r="E30" s="805" t="s">
        <v>243</v>
      </c>
      <c r="F30" s="805"/>
      <c r="G30" s="805"/>
      <c r="H30" s="805"/>
      <c r="I30" s="805"/>
      <c r="J30" s="805"/>
      <c r="K30" s="805"/>
      <c r="L30" s="805"/>
      <c r="M30" s="806"/>
    </row>
    <row r="31" spans="2:13" ht="15.6" x14ac:dyDescent="0.3">
      <c r="B31" s="804" t="s">
        <v>218</v>
      </c>
      <c r="C31" s="794"/>
      <c r="D31" s="794"/>
      <c r="E31" s="794" t="s">
        <v>244</v>
      </c>
      <c r="F31" s="794"/>
      <c r="G31" s="794"/>
      <c r="H31" s="794"/>
      <c r="I31" s="794"/>
      <c r="J31" s="861" t="s">
        <v>245</v>
      </c>
      <c r="K31" s="861"/>
      <c r="L31" s="861"/>
      <c r="M31" s="862"/>
    </row>
    <row r="32" spans="2:13" x14ac:dyDescent="0.3">
      <c r="B32" s="804" t="s">
        <v>246</v>
      </c>
      <c r="C32" s="794"/>
      <c r="D32" s="794"/>
      <c r="E32" s="805" t="s">
        <v>247</v>
      </c>
      <c r="F32" s="805"/>
      <c r="G32" s="805"/>
      <c r="H32" s="805"/>
      <c r="I32" s="805"/>
      <c r="J32" s="805"/>
      <c r="K32" s="805"/>
      <c r="L32" s="805"/>
      <c r="M32" s="806"/>
    </row>
    <row r="33" spans="2:13" x14ac:dyDescent="0.3">
      <c r="B33" s="120" t="s">
        <v>248</v>
      </c>
      <c r="C33" s="118"/>
      <c r="D33" s="118"/>
      <c r="E33" s="794"/>
      <c r="F33" s="794"/>
      <c r="G33" s="794"/>
      <c r="H33" s="794"/>
      <c r="I33" s="794"/>
      <c r="J33" s="794"/>
      <c r="K33" s="794"/>
      <c r="L33" s="794"/>
      <c r="M33" s="807"/>
    </row>
    <row r="34" spans="2:13" x14ac:dyDescent="0.3">
      <c r="B34" s="808"/>
      <c r="C34" s="809"/>
      <c r="D34" s="809"/>
      <c r="E34" s="809"/>
      <c r="F34" s="809"/>
      <c r="G34" s="809"/>
      <c r="H34" s="809"/>
      <c r="I34" s="809"/>
      <c r="J34" s="809"/>
      <c r="K34" s="809"/>
      <c r="L34" s="809"/>
      <c r="M34" s="810"/>
    </row>
    <row r="35" spans="2:13" ht="15.6" x14ac:dyDescent="0.3">
      <c r="B35" s="811" t="s">
        <v>249</v>
      </c>
      <c r="C35" s="812"/>
      <c r="D35" s="812"/>
      <c r="E35" s="812"/>
      <c r="F35" s="812"/>
      <c r="G35" s="812"/>
      <c r="H35" s="812"/>
      <c r="I35" s="812"/>
      <c r="J35" s="812"/>
      <c r="K35" s="812"/>
      <c r="L35" s="812"/>
      <c r="M35" s="813"/>
    </row>
    <row r="36" spans="2:13" ht="15.6" thickBot="1" x14ac:dyDescent="0.35">
      <c r="B36" s="798"/>
      <c r="C36" s="799"/>
      <c r="D36" s="799"/>
      <c r="E36" s="799"/>
      <c r="F36" s="799"/>
      <c r="G36" s="799"/>
      <c r="H36" s="799"/>
      <c r="I36" s="799"/>
      <c r="J36" s="799"/>
      <c r="K36" s="799"/>
      <c r="L36" s="799"/>
      <c r="M36" s="800"/>
    </row>
    <row r="37" spans="2:13" x14ac:dyDescent="0.3">
      <c r="B37" s="801"/>
      <c r="C37" s="802"/>
      <c r="D37" s="802"/>
      <c r="E37" s="802"/>
      <c r="F37" s="802"/>
      <c r="G37" s="802"/>
      <c r="H37" s="802"/>
      <c r="I37" s="802"/>
      <c r="J37" s="802"/>
      <c r="K37" s="802"/>
      <c r="L37" s="802"/>
      <c r="M37" s="803"/>
    </row>
    <row r="39" spans="2:13" x14ac:dyDescent="0.3">
      <c r="C39" s="794" t="s">
        <v>250</v>
      </c>
      <c r="D39" s="794"/>
      <c r="E39" s="794"/>
      <c r="F39" s="794"/>
      <c r="G39" s="794"/>
      <c r="H39" s="794"/>
      <c r="I39" s="794"/>
      <c r="J39" s="794"/>
      <c r="K39" s="794"/>
      <c r="L39" s="794"/>
      <c r="M39" s="794"/>
    </row>
    <row r="40" spans="2:13" x14ac:dyDescent="0.3">
      <c r="C40" s="118" t="s">
        <v>251</v>
      </c>
      <c r="D40" s="795" t="s">
        <v>252</v>
      </c>
      <c r="E40" s="796"/>
      <c r="F40" s="796"/>
      <c r="G40" s="796"/>
      <c r="H40" s="795" t="s">
        <v>253</v>
      </c>
      <c r="I40" s="796"/>
      <c r="J40" s="796"/>
      <c r="K40" s="796"/>
      <c r="L40" s="796"/>
      <c r="M40" s="797"/>
    </row>
    <row r="41" spans="2:13" x14ac:dyDescent="0.3">
      <c r="C41" s="121">
        <v>42317</v>
      </c>
      <c r="D41" s="794" t="s">
        <v>254</v>
      </c>
      <c r="E41" s="794"/>
      <c r="F41" s="794"/>
      <c r="G41" s="794"/>
      <c r="H41" s="795" t="s">
        <v>255</v>
      </c>
      <c r="I41" s="796"/>
      <c r="J41" s="796"/>
      <c r="K41" s="796"/>
      <c r="L41" s="796"/>
      <c r="M41" s="797"/>
    </row>
    <row r="42" spans="2:13" x14ac:dyDescent="0.3">
      <c r="C42" s="118"/>
      <c r="D42" s="794"/>
      <c r="E42" s="794"/>
      <c r="F42" s="794"/>
      <c r="G42" s="794"/>
      <c r="H42" s="794"/>
      <c r="I42" s="794"/>
      <c r="J42" s="794"/>
      <c r="K42" s="794"/>
      <c r="L42" s="794"/>
      <c r="M42" s="794"/>
    </row>
    <row r="43" spans="2:13" x14ac:dyDescent="0.3">
      <c r="C43" s="118"/>
      <c r="D43" s="794"/>
      <c r="E43" s="794"/>
      <c r="F43" s="794"/>
      <c r="G43" s="794"/>
      <c r="H43" s="794"/>
      <c r="I43" s="794"/>
      <c r="J43" s="794"/>
      <c r="K43" s="794"/>
      <c r="L43" s="794"/>
      <c r="M43" s="794"/>
    </row>
    <row r="44" spans="2:13" x14ac:dyDescent="0.3">
      <c r="C44" s="118"/>
      <c r="D44" s="794"/>
      <c r="E44" s="794"/>
      <c r="F44" s="794"/>
      <c r="G44" s="794"/>
      <c r="H44" s="794"/>
      <c r="I44" s="794"/>
      <c r="J44" s="794"/>
      <c r="K44" s="794"/>
      <c r="L44" s="794"/>
      <c r="M44" s="794"/>
    </row>
    <row r="45" spans="2:13" x14ac:dyDescent="0.3">
      <c r="C45" s="118"/>
      <c r="D45" s="794"/>
      <c r="E45" s="794"/>
      <c r="F45" s="794"/>
      <c r="G45" s="794"/>
      <c r="H45" s="794"/>
      <c r="I45" s="794"/>
      <c r="J45" s="794"/>
      <c r="K45" s="794"/>
      <c r="L45" s="794"/>
      <c r="M45" s="794"/>
    </row>
    <row r="46" spans="2:13" x14ac:dyDescent="0.3">
      <c r="C46" s="118"/>
      <c r="D46" s="794"/>
      <c r="E46" s="794"/>
      <c r="F46" s="794"/>
      <c r="G46" s="794"/>
      <c r="H46" s="794"/>
      <c r="I46" s="794"/>
      <c r="J46" s="794"/>
      <c r="K46" s="794"/>
      <c r="L46" s="794"/>
      <c r="M46" s="794"/>
    </row>
    <row r="47" spans="2:13" x14ac:dyDescent="0.3">
      <c r="C47" s="118"/>
      <c r="D47" s="794"/>
      <c r="E47" s="794"/>
      <c r="F47" s="794"/>
      <c r="G47" s="794"/>
      <c r="H47" s="794"/>
      <c r="I47" s="794"/>
      <c r="J47" s="794"/>
      <c r="K47" s="794"/>
      <c r="L47" s="794"/>
      <c r="M47" s="794"/>
    </row>
    <row r="48" spans="2:13" x14ac:dyDescent="0.3">
      <c r="C48" s="118"/>
      <c r="D48" s="794"/>
      <c r="E48" s="794"/>
      <c r="F48" s="794"/>
      <c r="G48" s="794"/>
      <c r="H48" s="794"/>
      <c r="I48" s="794"/>
      <c r="J48" s="794"/>
      <c r="K48" s="794"/>
      <c r="L48" s="794"/>
      <c r="M48" s="794"/>
    </row>
    <row r="49" spans="3:13" x14ac:dyDescent="0.3">
      <c r="C49" s="118"/>
      <c r="D49" s="794"/>
      <c r="E49" s="794"/>
      <c r="F49" s="794"/>
      <c r="G49" s="794"/>
      <c r="H49" s="794"/>
      <c r="I49" s="794"/>
      <c r="J49" s="794"/>
      <c r="K49" s="794"/>
      <c r="L49" s="794"/>
      <c r="M49" s="794"/>
    </row>
  </sheetData>
  <sheetProtection algorithmName="SHA-512" hashValue="iETrliChacxetxdSDFOvGRkcjMOF2DY0M2P2QZTFxqlStQtFOp2puxryjVq8EGwwdkneWbcWogRRhTg6Gi9PEQ==" saltValue="aWhvTvQ7KM20+/m8Vkb8+w==" spinCount="100000" sheet="1" objects="1" scenarios="1"/>
  <mergeCells count="88">
    <mergeCell ref="D47:G47"/>
    <mergeCell ref="H47:M47"/>
    <mergeCell ref="D48:G48"/>
    <mergeCell ref="H48:M48"/>
    <mergeCell ref="D49:G49"/>
    <mergeCell ref="H49:M49"/>
    <mergeCell ref="D44:G44"/>
    <mergeCell ref="H44:M44"/>
    <mergeCell ref="D45:G45"/>
    <mergeCell ref="H45:M45"/>
    <mergeCell ref="D46:G46"/>
    <mergeCell ref="H46:M46"/>
    <mergeCell ref="D41:G41"/>
    <mergeCell ref="H41:M41"/>
    <mergeCell ref="D42:G42"/>
    <mergeCell ref="H42:M42"/>
    <mergeCell ref="D43:G43"/>
    <mergeCell ref="H43:M43"/>
    <mergeCell ref="D40:G40"/>
    <mergeCell ref="H40:M40"/>
    <mergeCell ref="B31:D31"/>
    <mergeCell ref="E31:I31"/>
    <mergeCell ref="J31:M31"/>
    <mergeCell ref="B32:D32"/>
    <mergeCell ref="E32:M32"/>
    <mergeCell ref="E33:M33"/>
    <mergeCell ref="B34:M34"/>
    <mergeCell ref="B35:M35"/>
    <mergeCell ref="B36:M36"/>
    <mergeCell ref="B37:M37"/>
    <mergeCell ref="C39:M39"/>
    <mergeCell ref="B29:D29"/>
    <mergeCell ref="F29:G29"/>
    <mergeCell ref="I29:J29"/>
    <mergeCell ref="K29:L29"/>
    <mergeCell ref="B30:D30"/>
    <mergeCell ref="E30:M30"/>
    <mergeCell ref="B26:D26"/>
    <mergeCell ref="E26:M26"/>
    <mergeCell ref="B27:D27"/>
    <mergeCell ref="E27:M27"/>
    <mergeCell ref="B28:D28"/>
    <mergeCell ref="E28:M28"/>
    <mergeCell ref="B25:D25"/>
    <mergeCell ref="E25:M25"/>
    <mergeCell ref="B19:D19"/>
    <mergeCell ref="E19:F19"/>
    <mergeCell ref="G19:H19"/>
    <mergeCell ref="I19:M19"/>
    <mergeCell ref="B20:M20"/>
    <mergeCell ref="B21:M21"/>
    <mergeCell ref="B22:M22"/>
    <mergeCell ref="B23:D23"/>
    <mergeCell ref="E23:M23"/>
    <mergeCell ref="B24:D24"/>
    <mergeCell ref="E24:M24"/>
    <mergeCell ref="B18:D18"/>
    <mergeCell ref="E18:M18"/>
    <mergeCell ref="B13:D13"/>
    <mergeCell ref="E13:M13"/>
    <mergeCell ref="B14:D14"/>
    <mergeCell ref="E14:M14"/>
    <mergeCell ref="B15:D15"/>
    <mergeCell ref="E15:M15"/>
    <mergeCell ref="B16:D16"/>
    <mergeCell ref="E16:G16"/>
    <mergeCell ref="H16:M16"/>
    <mergeCell ref="B17:D17"/>
    <mergeCell ref="E17:M17"/>
    <mergeCell ref="B10:D10"/>
    <mergeCell ref="E10:M10"/>
    <mergeCell ref="B11:D11"/>
    <mergeCell ref="E11:M11"/>
    <mergeCell ref="B12:D12"/>
    <mergeCell ref="E12:M12"/>
    <mergeCell ref="B9:D9"/>
    <mergeCell ref="E9:M9"/>
    <mergeCell ref="B2:M2"/>
    <mergeCell ref="B3:M3"/>
    <mergeCell ref="B4:E4"/>
    <mergeCell ref="F4:I4"/>
    <mergeCell ref="J4:M4"/>
    <mergeCell ref="B5:J5"/>
    <mergeCell ref="B6:M6"/>
    <mergeCell ref="B7:J7"/>
    <mergeCell ref="B8:D8"/>
    <mergeCell ref="E8:G8"/>
    <mergeCell ref="H8:M8"/>
  </mergeCells>
  <hyperlinks>
    <hyperlink ref="A1" location="'2.6.2.h.1.h'!A1" display="REGRESAR"/>
  </hyperlinks>
  <printOptions verticalCentered="1"/>
  <pageMargins left="2.0866141732283467" right="0.70866141732283472" top="0.74803149606299213" bottom="0.74803149606299213" header="0.31496062992125984" footer="0.31496062992125984"/>
  <pageSetup paperSize="66" scale="45"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822D"/>
  </sheetPr>
  <dimension ref="A1:L37"/>
  <sheetViews>
    <sheetView showGridLines="0" zoomScale="90" zoomScaleNormal="90" workbookViewId="0">
      <pane ySplit="12" topLeftCell="A13" activePane="bottomLeft" state="frozen"/>
      <selection pane="bottomLeft"/>
    </sheetView>
  </sheetViews>
  <sheetFormatPr defaultColWidth="11.44140625" defaultRowHeight="13.2" x14ac:dyDescent="0.25"/>
  <cols>
    <col min="1" max="1" width="11.44140625" style="13"/>
    <col min="2" max="2" width="16" style="13" customWidth="1"/>
    <col min="3" max="4" width="13.33203125" style="13" customWidth="1"/>
    <col min="5" max="5" width="11.6640625" style="13" customWidth="1"/>
    <col min="6" max="6" width="10.33203125" style="13" customWidth="1"/>
    <col min="7" max="17" width="7.109375" style="13" customWidth="1"/>
    <col min="18" max="16384" width="11.44140625" style="13"/>
  </cols>
  <sheetData>
    <row r="1" spans="1:12" ht="19.5" customHeight="1" x14ac:dyDescent="0.3">
      <c r="A1" s="110" t="s">
        <v>183</v>
      </c>
      <c r="C1" s="169" t="s">
        <v>1330</v>
      </c>
      <c r="F1" s="568" t="s">
        <v>1331</v>
      </c>
    </row>
    <row r="2" spans="1:12" s="24" customFormat="1" ht="15.6" x14ac:dyDescent="0.3">
      <c r="B2" s="89" t="s">
        <v>375</v>
      </c>
      <c r="C2" s="89"/>
      <c r="D2" s="89"/>
      <c r="E2" s="89"/>
      <c r="F2" s="89"/>
      <c r="G2" s="89"/>
      <c r="H2" s="89"/>
    </row>
    <row r="3" spans="1:12" s="24" customFormat="1" ht="15.6" x14ac:dyDescent="0.3">
      <c r="B3" s="8" t="s">
        <v>180</v>
      </c>
      <c r="C3" s="87"/>
      <c r="D3" s="87"/>
      <c r="E3" s="87"/>
      <c r="F3" s="89"/>
      <c r="G3" s="89"/>
      <c r="H3" s="89"/>
    </row>
    <row r="4" spans="1:12" s="24" customFormat="1" ht="15.6" x14ac:dyDescent="0.3">
      <c r="B4" s="8" t="s">
        <v>337</v>
      </c>
      <c r="C4" s="87"/>
      <c r="D4" s="87"/>
      <c r="E4" s="87"/>
      <c r="F4" s="89"/>
      <c r="G4" s="89"/>
      <c r="H4" s="89"/>
    </row>
    <row r="5" spans="1:12" s="24" customFormat="1" ht="15.6" x14ac:dyDescent="0.3">
      <c r="B5" s="8" t="s">
        <v>256</v>
      </c>
      <c r="C5" s="87"/>
      <c r="D5" s="87"/>
      <c r="E5" s="87"/>
      <c r="F5" s="89"/>
      <c r="G5" s="89"/>
      <c r="H5" s="89"/>
      <c r="L5" s="110"/>
    </row>
    <row r="6" spans="1:12" s="24" customFormat="1" ht="15.6" x14ac:dyDescent="0.3">
      <c r="B6" s="8" t="s">
        <v>1253</v>
      </c>
      <c r="C6" s="8" t="s">
        <v>1328</v>
      </c>
      <c r="D6" s="87"/>
      <c r="F6" s="89"/>
      <c r="G6" s="89"/>
      <c r="H6" s="89"/>
    </row>
    <row r="7" spans="1:12" s="24" customFormat="1" ht="15.6" x14ac:dyDescent="0.3">
      <c r="B7" s="8" t="s">
        <v>1254</v>
      </c>
      <c r="C7" s="8" t="s">
        <v>1329</v>
      </c>
      <c r="D7" s="87"/>
      <c r="F7" s="89"/>
      <c r="G7" s="89"/>
      <c r="H7" s="89"/>
    </row>
    <row r="8" spans="1:12" s="24" customFormat="1" ht="15.6" x14ac:dyDescent="0.3">
      <c r="B8" s="87"/>
      <c r="C8" s="87"/>
      <c r="D8" s="87"/>
      <c r="E8" s="87"/>
      <c r="F8" s="89"/>
      <c r="G8" s="89"/>
      <c r="H8" s="89"/>
    </row>
    <row r="9" spans="1:12" s="8" customFormat="1" ht="15.6" x14ac:dyDescent="0.3">
      <c r="B9" s="89" t="s">
        <v>1492</v>
      </c>
      <c r="C9" s="87"/>
      <c r="D9" s="87"/>
      <c r="E9" s="87"/>
      <c r="F9" s="87"/>
      <c r="G9" s="87"/>
      <c r="H9" s="87"/>
    </row>
    <row r="10" spans="1:12" s="24" customFormat="1" ht="30.75" customHeight="1" x14ac:dyDescent="0.3">
      <c r="B10" s="1217" t="s">
        <v>1606</v>
      </c>
      <c r="C10" s="1217"/>
      <c r="D10" s="1217"/>
      <c r="E10" s="1217"/>
      <c r="F10" s="1217"/>
      <c r="G10" s="89"/>
      <c r="H10" s="89"/>
    </row>
    <row r="11" spans="1:12" s="24" customFormat="1" x14ac:dyDescent="0.3">
      <c r="B11" s="567"/>
      <c r="C11" s="1212" t="s">
        <v>1307</v>
      </c>
      <c r="D11" s="1212"/>
      <c r="E11" s="1212" t="s">
        <v>1308</v>
      </c>
      <c r="F11" s="1212"/>
    </row>
    <row r="12" spans="1:12" s="12" customFormat="1" x14ac:dyDescent="0.25">
      <c r="B12" s="566" t="s">
        <v>137</v>
      </c>
      <c r="C12" s="53" t="s">
        <v>5</v>
      </c>
      <c r="D12" s="53" t="s">
        <v>6</v>
      </c>
      <c r="E12" s="53" t="s">
        <v>5</v>
      </c>
      <c r="F12" s="53" t="s">
        <v>6</v>
      </c>
    </row>
    <row r="13" spans="1:12" ht="13.5" customHeight="1" x14ac:dyDescent="0.25">
      <c r="B13" s="98">
        <v>1996</v>
      </c>
      <c r="C13" s="391">
        <v>55689</v>
      </c>
      <c r="D13" s="391">
        <v>17125.009999999998</v>
      </c>
      <c r="E13" s="32">
        <v>178795</v>
      </c>
      <c r="F13" s="32">
        <v>79541</v>
      </c>
    </row>
    <row r="14" spans="1:12" ht="13.5" customHeight="1" x14ac:dyDescent="0.25">
      <c r="B14" s="98">
        <v>1997</v>
      </c>
      <c r="C14" s="391">
        <v>6051130</v>
      </c>
      <c r="D14" s="391">
        <v>81453.119999999995</v>
      </c>
      <c r="E14" s="32">
        <v>142959.31</v>
      </c>
      <c r="F14" s="32">
        <v>61781</v>
      </c>
    </row>
    <row r="15" spans="1:12" ht="13.5" customHeight="1" x14ac:dyDescent="0.25">
      <c r="B15" s="98">
        <v>1998</v>
      </c>
      <c r="C15" s="391">
        <v>32615282</v>
      </c>
      <c r="D15" s="391">
        <v>671186</v>
      </c>
      <c r="E15" s="32">
        <v>161611</v>
      </c>
      <c r="F15" s="32">
        <v>73801.38</v>
      </c>
    </row>
    <row r="16" spans="1:12" ht="13.5" customHeight="1" x14ac:dyDescent="0.25">
      <c r="B16" s="98">
        <v>1999</v>
      </c>
      <c r="C16" s="391">
        <v>20130393</v>
      </c>
      <c r="D16" s="391">
        <v>178101</v>
      </c>
      <c r="E16" s="32">
        <v>498061</v>
      </c>
      <c r="F16" s="32">
        <v>161697.95000000001</v>
      </c>
    </row>
    <row r="17" spans="2:6" ht="13.5" customHeight="1" x14ac:dyDescent="0.25">
      <c r="B17" s="98">
        <v>2000</v>
      </c>
      <c r="C17" s="391">
        <v>20942492</v>
      </c>
      <c r="D17" s="391">
        <v>158452.18</v>
      </c>
      <c r="E17" s="32">
        <v>1172352.28</v>
      </c>
      <c r="F17" s="32">
        <v>346932.76</v>
      </c>
    </row>
    <row r="18" spans="2:6" ht="13.5" customHeight="1" x14ac:dyDescent="0.25">
      <c r="B18" s="98">
        <v>2001</v>
      </c>
      <c r="C18" s="391">
        <v>2600846</v>
      </c>
      <c r="D18" s="391">
        <v>571651.71</v>
      </c>
      <c r="E18" s="32">
        <v>1277955.3400000001</v>
      </c>
      <c r="F18" s="32">
        <v>344176.22</v>
      </c>
    </row>
    <row r="19" spans="2:6" ht="13.5" customHeight="1" x14ac:dyDescent="0.25">
      <c r="B19" s="98">
        <v>2002</v>
      </c>
      <c r="C19" s="391">
        <v>1698702</v>
      </c>
      <c r="D19" s="391">
        <v>378613</v>
      </c>
      <c r="E19" s="32">
        <v>378855.02</v>
      </c>
      <c r="F19" s="32">
        <v>177970.43</v>
      </c>
    </row>
    <row r="20" spans="2:6" ht="13.5" customHeight="1" x14ac:dyDescent="0.25">
      <c r="B20" s="98">
        <v>2003</v>
      </c>
      <c r="C20" s="391">
        <v>258606</v>
      </c>
      <c r="D20" s="391">
        <v>106615</v>
      </c>
      <c r="E20" s="32">
        <v>391272.75</v>
      </c>
      <c r="F20" s="32">
        <v>195612.17</v>
      </c>
    </row>
    <row r="21" spans="2:6" ht="13.5" customHeight="1" x14ac:dyDescent="0.25">
      <c r="B21" s="98">
        <v>2004</v>
      </c>
      <c r="C21" s="391">
        <v>570326</v>
      </c>
      <c r="D21" s="391">
        <v>151023</v>
      </c>
      <c r="E21" s="32">
        <v>466437.04</v>
      </c>
      <c r="F21" s="32">
        <v>231313.79</v>
      </c>
    </row>
    <row r="22" spans="2:6" ht="13.5" customHeight="1" x14ac:dyDescent="0.25">
      <c r="B22" s="98">
        <v>2005</v>
      </c>
      <c r="C22" s="391">
        <v>358683</v>
      </c>
      <c r="D22" s="391">
        <v>180404</v>
      </c>
      <c r="E22" s="32">
        <v>551941.18000000005</v>
      </c>
      <c r="F22" s="32">
        <v>254379.41</v>
      </c>
    </row>
    <row r="23" spans="2:6" ht="13.5" customHeight="1" x14ac:dyDescent="0.25">
      <c r="B23" s="98">
        <v>2006</v>
      </c>
      <c r="C23" s="391">
        <v>109790</v>
      </c>
      <c r="D23" s="391">
        <v>59374</v>
      </c>
      <c r="E23" s="32">
        <v>831782.82</v>
      </c>
      <c r="F23" s="32">
        <v>413879.13</v>
      </c>
    </row>
    <row r="24" spans="2:6" ht="13.5" customHeight="1" x14ac:dyDescent="0.25">
      <c r="B24" s="98">
        <v>2007</v>
      </c>
      <c r="C24" s="391">
        <v>255501</v>
      </c>
      <c r="D24" s="391">
        <v>49082</v>
      </c>
      <c r="E24" s="32">
        <v>7690003.2000000002</v>
      </c>
      <c r="F24" s="32">
        <v>598725.04</v>
      </c>
    </row>
    <row r="25" spans="2:6" ht="13.5" customHeight="1" x14ac:dyDescent="0.25">
      <c r="B25" s="98">
        <v>2008</v>
      </c>
      <c r="C25" s="391">
        <v>1861210</v>
      </c>
      <c r="D25" s="391">
        <v>284446</v>
      </c>
      <c r="E25" s="32">
        <v>2789134.69</v>
      </c>
      <c r="F25" s="32">
        <v>651021.06999999995</v>
      </c>
    </row>
    <row r="26" spans="2:6" ht="13.5" customHeight="1" x14ac:dyDescent="0.25">
      <c r="B26" s="98">
        <v>2009</v>
      </c>
      <c r="C26" s="391">
        <v>5261850</v>
      </c>
      <c r="D26" s="391">
        <v>954047</v>
      </c>
      <c r="E26" s="32">
        <v>1165593.53</v>
      </c>
      <c r="F26" s="32">
        <v>500349.49</v>
      </c>
    </row>
    <row r="27" spans="2:6" ht="13.5" customHeight="1" x14ac:dyDescent="0.25">
      <c r="B27" s="98">
        <v>2010</v>
      </c>
      <c r="C27" s="391">
        <v>1126130</v>
      </c>
      <c r="D27" s="391">
        <v>194229</v>
      </c>
      <c r="E27" s="32">
        <v>40356086.420000002</v>
      </c>
      <c r="F27" s="32">
        <v>612695</v>
      </c>
    </row>
    <row r="28" spans="2:6" ht="13.5" customHeight="1" x14ac:dyDescent="0.25">
      <c r="B28" s="98">
        <v>2011</v>
      </c>
      <c r="C28" s="391">
        <v>2689762</v>
      </c>
      <c r="D28" s="391">
        <v>445652.19</v>
      </c>
      <c r="E28" s="32">
        <v>1187284.6399999999</v>
      </c>
      <c r="F28" s="32">
        <v>581726</v>
      </c>
    </row>
    <row r="29" spans="2:6" ht="13.5" customHeight="1" x14ac:dyDescent="0.25">
      <c r="B29" s="98">
        <v>2012</v>
      </c>
      <c r="C29" s="391">
        <v>1905014.34</v>
      </c>
      <c r="D29" s="391">
        <v>300081.90000000002</v>
      </c>
      <c r="E29" s="32">
        <v>1203076.6599999999</v>
      </c>
      <c r="F29" s="32">
        <v>674807.42</v>
      </c>
    </row>
    <row r="30" spans="2:6" ht="13.5" customHeight="1" x14ac:dyDescent="0.25">
      <c r="B30" s="98">
        <v>2013</v>
      </c>
      <c r="C30" s="391">
        <v>2050537</v>
      </c>
      <c r="D30" s="391">
        <v>314341.78000000003</v>
      </c>
      <c r="E30" s="32">
        <v>1334764</v>
      </c>
      <c r="F30" s="32">
        <v>731649.9</v>
      </c>
    </row>
    <row r="31" spans="2:6" ht="13.5" customHeight="1" x14ac:dyDescent="0.25">
      <c r="B31" s="98">
        <v>2014</v>
      </c>
      <c r="C31" s="391">
        <v>1702155</v>
      </c>
      <c r="D31" s="391">
        <v>307862.36</v>
      </c>
      <c r="E31" s="32">
        <v>1407286.71</v>
      </c>
      <c r="F31" s="32">
        <v>896968</v>
      </c>
    </row>
    <row r="32" spans="2:6" ht="13.5" customHeight="1" x14ac:dyDescent="0.25">
      <c r="B32" s="629">
        <v>2015</v>
      </c>
      <c r="C32" s="391">
        <v>6353369</v>
      </c>
      <c r="D32" s="391">
        <v>1161948</v>
      </c>
      <c r="E32" s="32">
        <v>3738324.83</v>
      </c>
      <c r="F32" s="32">
        <v>1504638</v>
      </c>
    </row>
    <row r="33" spans="2:6" ht="13.5" customHeight="1" x14ac:dyDescent="0.25">
      <c r="B33" s="73">
        <v>2016</v>
      </c>
      <c r="C33" s="392">
        <v>3602802</v>
      </c>
      <c r="D33" s="392">
        <v>979775</v>
      </c>
      <c r="E33" s="392">
        <v>5936857</v>
      </c>
      <c r="F33" s="392">
        <v>1949223</v>
      </c>
    </row>
    <row r="34" spans="2:6" x14ac:dyDescent="0.25">
      <c r="B34" s="1216"/>
      <c r="C34" s="1216"/>
      <c r="D34" s="1216"/>
    </row>
    <row r="35" spans="2:6" ht="45" customHeight="1" x14ac:dyDescent="0.25">
      <c r="B35" s="856" t="s">
        <v>1608</v>
      </c>
      <c r="C35" s="856"/>
      <c r="D35" s="856"/>
      <c r="E35" s="856"/>
      <c r="F35" s="856"/>
    </row>
    <row r="36" spans="2:6" ht="12.75" customHeight="1" x14ac:dyDescent="0.25">
      <c r="C36" s="125"/>
    </row>
    <row r="37" spans="2:6" x14ac:dyDescent="0.25">
      <c r="B37" s="125"/>
      <c r="C37" s="125"/>
    </row>
  </sheetData>
  <sheetProtection algorithmName="SHA-512" hashValue="/yOkPA1vBXikWq1fT4iI0Dr3mnXLYoyzpdzih6QhyOkQ6EM2HzmoJ9VwQZQHii+iYSAVNFyu8+AufwwoEX8khA==" saltValue="4nrFShoCiKgvqZ0AZVLtgA==" spinCount="100000" sheet="1" objects="1" scenarios="1"/>
  <sortState ref="B14:D33">
    <sortCondition ref="B14:B33"/>
  </sortState>
  <mergeCells count="5">
    <mergeCell ref="B34:D34"/>
    <mergeCell ref="C11:D11"/>
    <mergeCell ref="E11:F11"/>
    <mergeCell ref="B10:F10"/>
    <mergeCell ref="B35:F35"/>
  </mergeCells>
  <hyperlinks>
    <hyperlink ref="C1" location="M2.6.2.l.1!A1" display="Ver Metadato"/>
    <hyperlink ref="A1" location="'C2'!A1" display="REGRESAR"/>
    <hyperlink ref="F1" location="M2.6.2.m.1!A1" display="Ver metadato de importaciones"/>
  </hyperlink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M49"/>
  <sheetViews>
    <sheetView showGridLines="0" zoomScale="80" zoomScaleNormal="80" workbookViewId="0">
      <selection activeCell="E11" sqref="E11:M13"/>
    </sheetView>
  </sheetViews>
  <sheetFormatPr defaultColWidth="11.44140625" defaultRowHeight="15" x14ac:dyDescent="0.25"/>
  <cols>
    <col min="1" max="1" width="11.44140625" style="116"/>
    <col min="2" max="2" width="11.44140625" style="117"/>
    <col min="3" max="3" width="22.88671875" style="117" customWidth="1"/>
    <col min="4" max="4" width="14.44140625" style="117" customWidth="1"/>
    <col min="5" max="10" width="11.44140625" style="117"/>
    <col min="11" max="11" width="13.6640625" style="117" customWidth="1"/>
    <col min="12" max="12" width="11.44140625" style="117"/>
    <col min="13" max="13" width="16.5546875" style="117" customWidth="1"/>
    <col min="14" max="16384" width="11.44140625" style="116"/>
  </cols>
  <sheetData>
    <row r="1" spans="1:13" x14ac:dyDescent="0.25">
      <c r="A1" s="188" t="s">
        <v>183</v>
      </c>
    </row>
    <row r="2" spans="1:13" ht="15.6" x14ac:dyDescent="0.25">
      <c r="B2" s="828" t="s">
        <v>202</v>
      </c>
      <c r="C2" s="828"/>
      <c r="D2" s="828"/>
      <c r="E2" s="828"/>
      <c r="F2" s="828"/>
      <c r="G2" s="828"/>
      <c r="H2" s="828"/>
      <c r="I2" s="828"/>
      <c r="J2" s="828"/>
      <c r="K2" s="828"/>
      <c r="L2" s="828"/>
      <c r="M2" s="828"/>
    </row>
    <row r="3" spans="1:13" ht="15.6" thickBot="1" x14ac:dyDescent="0.3">
      <c r="B3" s="827"/>
      <c r="C3" s="827"/>
      <c r="D3" s="827"/>
      <c r="E3" s="827"/>
      <c r="F3" s="827"/>
      <c r="G3" s="827"/>
      <c r="H3" s="827"/>
      <c r="I3" s="827"/>
      <c r="J3" s="827"/>
      <c r="K3" s="827"/>
      <c r="L3" s="827"/>
      <c r="M3" s="827"/>
    </row>
    <row r="4" spans="1:13" ht="16.2" thickBot="1" x14ac:dyDescent="0.3">
      <c r="B4" s="847" t="s">
        <v>203</v>
      </c>
      <c r="C4" s="848"/>
      <c r="D4" s="848"/>
      <c r="E4" s="848"/>
      <c r="F4" s="848" t="s">
        <v>204</v>
      </c>
      <c r="G4" s="848"/>
      <c r="H4" s="848"/>
      <c r="I4" s="848"/>
      <c r="J4" s="848" t="s">
        <v>205</v>
      </c>
      <c r="K4" s="848"/>
      <c r="L4" s="848"/>
      <c r="M4" s="849"/>
    </row>
    <row r="5" spans="1:13" x14ac:dyDescent="0.25">
      <c r="B5" s="845" t="s">
        <v>206</v>
      </c>
      <c r="C5" s="845"/>
      <c r="D5" s="845"/>
      <c r="E5" s="845"/>
      <c r="F5" s="845"/>
      <c r="G5" s="845"/>
      <c r="H5" s="845"/>
      <c r="I5" s="845"/>
      <c r="J5" s="845"/>
    </row>
    <row r="6" spans="1:13" ht="15.6" x14ac:dyDescent="0.25">
      <c r="B6" s="828" t="s">
        <v>207</v>
      </c>
      <c r="C6" s="828"/>
      <c r="D6" s="828"/>
      <c r="E6" s="828"/>
      <c r="F6" s="828"/>
      <c r="G6" s="828"/>
      <c r="H6" s="828"/>
      <c r="I6" s="828"/>
      <c r="J6" s="828"/>
      <c r="K6" s="828"/>
      <c r="L6" s="828"/>
      <c r="M6" s="828"/>
    </row>
    <row r="7" spans="1:13" ht="15.6" thickBot="1" x14ac:dyDescent="0.3">
      <c r="B7" s="827"/>
      <c r="C7" s="827"/>
      <c r="D7" s="827"/>
      <c r="E7" s="827"/>
      <c r="F7" s="827"/>
      <c r="G7" s="827"/>
      <c r="H7" s="827"/>
      <c r="I7" s="827"/>
      <c r="J7" s="827"/>
    </row>
    <row r="8" spans="1:13" x14ac:dyDescent="0.25">
      <c r="B8" s="829" t="s">
        <v>208</v>
      </c>
      <c r="C8" s="830"/>
      <c r="D8" s="830"/>
      <c r="E8" s="830" t="s">
        <v>1235</v>
      </c>
      <c r="F8" s="830"/>
      <c r="G8" s="830"/>
      <c r="H8" s="830" t="s">
        <v>209</v>
      </c>
      <c r="I8" s="830"/>
      <c r="J8" s="830"/>
      <c r="K8" s="830"/>
      <c r="L8" s="830"/>
      <c r="M8" s="846"/>
    </row>
    <row r="9" spans="1:13" ht="15.6" x14ac:dyDescent="0.25">
      <c r="B9" s="820" t="s">
        <v>210</v>
      </c>
      <c r="C9" s="796"/>
      <c r="D9" s="797"/>
      <c r="E9" s="841" t="s">
        <v>258</v>
      </c>
      <c r="F9" s="842"/>
      <c r="G9" s="842"/>
      <c r="H9" s="842"/>
      <c r="I9" s="842"/>
      <c r="J9" s="842"/>
      <c r="K9" s="842"/>
      <c r="L9" s="842"/>
      <c r="M9" s="843"/>
    </row>
    <row r="10" spans="1:13" x14ac:dyDescent="0.25">
      <c r="B10" s="820" t="s">
        <v>211</v>
      </c>
      <c r="C10" s="796"/>
      <c r="D10" s="797"/>
      <c r="E10" s="795" t="s">
        <v>257</v>
      </c>
      <c r="F10" s="796"/>
      <c r="G10" s="796"/>
      <c r="H10" s="796"/>
      <c r="I10" s="796"/>
      <c r="J10" s="796"/>
      <c r="K10" s="796"/>
      <c r="L10" s="796"/>
      <c r="M10" s="844"/>
    </row>
    <row r="11" spans="1:13" x14ac:dyDescent="0.25">
      <c r="B11" s="804" t="s">
        <v>1311</v>
      </c>
      <c r="C11" s="794"/>
      <c r="D11" s="794"/>
      <c r="E11" s="805" t="s">
        <v>180</v>
      </c>
      <c r="F11" s="805" t="s">
        <v>180</v>
      </c>
      <c r="G11" s="805" t="s">
        <v>180</v>
      </c>
      <c r="H11" s="805" t="s">
        <v>180</v>
      </c>
      <c r="I11" s="805" t="s">
        <v>180</v>
      </c>
      <c r="J11" s="805" t="s">
        <v>180</v>
      </c>
      <c r="K11" s="805" t="s">
        <v>180</v>
      </c>
      <c r="L11" s="805" t="s">
        <v>180</v>
      </c>
      <c r="M11" s="806" t="s">
        <v>180</v>
      </c>
    </row>
    <row r="12" spans="1:13" x14ac:dyDescent="0.25">
      <c r="B12" s="804" t="s">
        <v>1312</v>
      </c>
      <c r="C12" s="794"/>
      <c r="D12" s="794"/>
      <c r="E12" s="805" t="s">
        <v>337</v>
      </c>
      <c r="F12" s="805" t="s">
        <v>337</v>
      </c>
      <c r="G12" s="805" t="s">
        <v>337</v>
      </c>
      <c r="H12" s="805" t="s">
        <v>337</v>
      </c>
      <c r="I12" s="805" t="s">
        <v>337</v>
      </c>
      <c r="J12" s="805" t="s">
        <v>337</v>
      </c>
      <c r="K12" s="805" t="s">
        <v>337</v>
      </c>
      <c r="L12" s="805" t="s">
        <v>337</v>
      </c>
      <c r="M12" s="806" t="s">
        <v>337</v>
      </c>
    </row>
    <row r="13" spans="1:13" x14ac:dyDescent="0.25">
      <c r="B13" s="804" t="s">
        <v>1313</v>
      </c>
      <c r="C13" s="794"/>
      <c r="D13" s="794"/>
      <c r="E13" s="821" t="s">
        <v>256</v>
      </c>
      <c r="F13" s="822" t="s">
        <v>256</v>
      </c>
      <c r="G13" s="822" t="s">
        <v>256</v>
      </c>
      <c r="H13" s="822" t="s">
        <v>256</v>
      </c>
      <c r="I13" s="822" t="s">
        <v>256</v>
      </c>
      <c r="J13" s="822" t="s">
        <v>256</v>
      </c>
      <c r="K13" s="822" t="s">
        <v>256</v>
      </c>
      <c r="L13" s="822" t="s">
        <v>256</v>
      </c>
      <c r="M13" s="823" t="s">
        <v>256</v>
      </c>
    </row>
    <row r="14" spans="1:13" x14ac:dyDescent="0.25">
      <c r="B14" s="804" t="s">
        <v>215</v>
      </c>
      <c r="C14" s="794"/>
      <c r="D14" s="794"/>
      <c r="E14" s="824"/>
      <c r="F14" s="825"/>
      <c r="G14" s="825"/>
      <c r="H14" s="825"/>
      <c r="I14" s="825"/>
      <c r="J14" s="825"/>
      <c r="K14" s="825"/>
      <c r="L14" s="825"/>
      <c r="M14" s="826"/>
    </row>
    <row r="15" spans="1:13" x14ac:dyDescent="0.25">
      <c r="B15" s="804" t="s">
        <v>216</v>
      </c>
      <c r="C15" s="794"/>
      <c r="D15" s="794"/>
      <c r="E15" s="814" t="s">
        <v>217</v>
      </c>
      <c r="F15" s="815"/>
      <c r="G15" s="815"/>
      <c r="H15" s="815"/>
      <c r="I15" s="815"/>
      <c r="J15" s="815"/>
      <c r="K15" s="815"/>
      <c r="L15" s="815"/>
      <c r="M15" s="816"/>
    </row>
    <row r="16" spans="1:13" x14ac:dyDescent="0.25">
      <c r="B16" s="804" t="s">
        <v>218</v>
      </c>
      <c r="C16" s="794"/>
      <c r="D16" s="794"/>
      <c r="E16" s="839" t="s">
        <v>259</v>
      </c>
      <c r="F16" s="818"/>
      <c r="G16" s="819"/>
      <c r="H16" s="821" t="s">
        <v>260</v>
      </c>
      <c r="I16" s="822"/>
      <c r="J16" s="822"/>
      <c r="K16" s="822"/>
      <c r="L16" s="822"/>
      <c r="M16" s="823"/>
    </row>
    <row r="17" spans="2:13" ht="15" customHeight="1" x14ac:dyDescent="0.25">
      <c r="B17" s="804" t="s">
        <v>221</v>
      </c>
      <c r="C17" s="794"/>
      <c r="D17" s="794"/>
      <c r="E17" s="821" t="s">
        <v>222</v>
      </c>
      <c r="F17" s="822"/>
      <c r="G17" s="822"/>
      <c r="H17" s="822"/>
      <c r="I17" s="822"/>
      <c r="J17" s="822"/>
      <c r="K17" s="822"/>
      <c r="L17" s="822"/>
      <c r="M17" s="823"/>
    </row>
    <row r="18" spans="2:13" ht="15" customHeight="1" x14ac:dyDescent="0.25">
      <c r="B18" s="820" t="s">
        <v>223</v>
      </c>
      <c r="C18" s="796"/>
      <c r="D18" s="797"/>
      <c r="E18" s="821" t="s">
        <v>261</v>
      </c>
      <c r="F18" s="822"/>
      <c r="G18" s="822"/>
      <c r="H18" s="822"/>
      <c r="I18" s="822"/>
      <c r="J18" s="822"/>
      <c r="K18" s="822"/>
      <c r="L18" s="822"/>
      <c r="M18" s="823"/>
    </row>
    <row r="19" spans="2:13" ht="16.2" thickBot="1" x14ac:dyDescent="0.3">
      <c r="B19" s="834" t="s">
        <v>225</v>
      </c>
      <c r="C19" s="835"/>
      <c r="D19" s="836"/>
      <c r="E19" s="860" t="s">
        <v>226</v>
      </c>
      <c r="F19" s="860"/>
      <c r="G19" s="837" t="s">
        <v>227</v>
      </c>
      <c r="H19" s="837"/>
      <c r="I19" s="837" t="s">
        <v>228</v>
      </c>
      <c r="J19" s="837"/>
      <c r="K19" s="837"/>
      <c r="L19" s="837"/>
      <c r="M19" s="838"/>
    </row>
    <row r="20" spans="2:13" x14ac:dyDescent="0.25">
      <c r="B20" s="827"/>
      <c r="C20" s="827"/>
      <c r="D20" s="827"/>
      <c r="E20" s="827"/>
      <c r="F20" s="827"/>
      <c r="G20" s="827"/>
      <c r="H20" s="827"/>
      <c r="I20" s="827"/>
      <c r="J20" s="827"/>
      <c r="K20" s="827"/>
      <c r="L20" s="827"/>
      <c r="M20" s="827"/>
    </row>
    <row r="21" spans="2:13" ht="15.6" x14ac:dyDescent="0.25">
      <c r="B21" s="828" t="s">
        <v>229</v>
      </c>
      <c r="C21" s="828"/>
      <c r="D21" s="828"/>
      <c r="E21" s="828"/>
      <c r="F21" s="828"/>
      <c r="G21" s="828"/>
      <c r="H21" s="828"/>
      <c r="I21" s="828"/>
      <c r="J21" s="828"/>
      <c r="K21" s="828"/>
      <c r="L21" s="828"/>
      <c r="M21" s="828"/>
    </row>
    <row r="22" spans="2:13" ht="15.6" thickBot="1" x14ac:dyDescent="0.3">
      <c r="B22" s="827"/>
      <c r="C22" s="827"/>
      <c r="D22" s="827"/>
      <c r="E22" s="827"/>
      <c r="F22" s="827"/>
      <c r="G22" s="827"/>
      <c r="H22" s="827"/>
      <c r="I22" s="827"/>
      <c r="J22" s="827"/>
      <c r="K22" s="827"/>
      <c r="L22" s="827"/>
      <c r="M22" s="827"/>
    </row>
    <row r="23" spans="2:13" ht="115.5" customHeight="1" x14ac:dyDescent="0.25">
      <c r="B23" s="829" t="s">
        <v>230</v>
      </c>
      <c r="C23" s="830"/>
      <c r="D23" s="830"/>
      <c r="E23" s="831" t="s">
        <v>262</v>
      </c>
      <c r="F23" s="832"/>
      <c r="G23" s="832"/>
      <c r="H23" s="832"/>
      <c r="I23" s="832"/>
      <c r="J23" s="832"/>
      <c r="K23" s="832"/>
      <c r="L23" s="832"/>
      <c r="M23" s="833"/>
    </row>
    <row r="24" spans="2:13" ht="69" customHeight="1" x14ac:dyDescent="0.25">
      <c r="B24" s="820" t="s">
        <v>231</v>
      </c>
      <c r="C24" s="796"/>
      <c r="D24" s="797"/>
      <c r="E24" s="821" t="s">
        <v>263</v>
      </c>
      <c r="F24" s="822"/>
      <c r="G24" s="822"/>
      <c r="H24" s="822"/>
      <c r="I24" s="822"/>
      <c r="J24" s="822"/>
      <c r="K24" s="822"/>
      <c r="L24" s="822"/>
      <c r="M24" s="823"/>
    </row>
    <row r="25" spans="2:13" ht="15" customHeight="1" x14ac:dyDescent="0.25">
      <c r="B25" s="804" t="s">
        <v>232</v>
      </c>
      <c r="C25" s="794"/>
      <c r="D25" s="794"/>
      <c r="E25" s="824"/>
      <c r="F25" s="825"/>
      <c r="G25" s="825"/>
      <c r="H25" s="825"/>
      <c r="I25" s="825"/>
      <c r="J25" s="825"/>
      <c r="K25" s="825"/>
      <c r="L25" s="825"/>
      <c r="M25" s="826"/>
    </row>
    <row r="26" spans="2:13" x14ac:dyDescent="0.25">
      <c r="B26" s="804" t="s">
        <v>233</v>
      </c>
      <c r="C26" s="794"/>
      <c r="D26" s="794"/>
      <c r="E26" s="850"/>
      <c r="F26" s="851"/>
      <c r="G26" s="851"/>
      <c r="H26" s="851"/>
      <c r="I26" s="851"/>
      <c r="J26" s="851"/>
      <c r="K26" s="851"/>
      <c r="L26" s="851"/>
      <c r="M26" s="852"/>
    </row>
    <row r="27" spans="2:13" x14ac:dyDescent="0.25">
      <c r="B27" s="804" t="s">
        <v>234</v>
      </c>
      <c r="C27" s="794"/>
      <c r="D27" s="794"/>
      <c r="E27" s="814"/>
      <c r="F27" s="815"/>
      <c r="G27" s="815"/>
      <c r="H27" s="815"/>
      <c r="I27" s="815"/>
      <c r="J27" s="815"/>
      <c r="K27" s="815"/>
      <c r="L27" s="815"/>
      <c r="M27" s="816"/>
    </row>
    <row r="28" spans="2:13" x14ac:dyDescent="0.25">
      <c r="B28" s="804" t="s">
        <v>235</v>
      </c>
      <c r="C28" s="794"/>
      <c r="D28" s="794"/>
      <c r="E28" s="814" t="s">
        <v>1291</v>
      </c>
      <c r="F28" s="815"/>
      <c r="G28" s="815"/>
      <c r="H28" s="815"/>
      <c r="I28" s="815"/>
      <c r="J28" s="815"/>
      <c r="K28" s="815"/>
      <c r="L28" s="815"/>
      <c r="M28" s="816"/>
    </row>
    <row r="29" spans="2:13" ht="15.6" x14ac:dyDescent="0.25">
      <c r="B29" s="817" t="s">
        <v>236</v>
      </c>
      <c r="C29" s="818"/>
      <c r="D29" s="819"/>
      <c r="E29" s="118"/>
      <c r="F29" s="794" t="s">
        <v>237</v>
      </c>
      <c r="G29" s="794"/>
      <c r="H29" s="118" t="s">
        <v>238</v>
      </c>
      <c r="I29" s="794" t="s">
        <v>239</v>
      </c>
      <c r="J29" s="794"/>
      <c r="K29" s="861" t="s">
        <v>264</v>
      </c>
      <c r="L29" s="861"/>
      <c r="M29" s="126" t="s">
        <v>265</v>
      </c>
    </row>
    <row r="30" spans="2:13" x14ac:dyDescent="0.25">
      <c r="B30" s="804" t="s">
        <v>242</v>
      </c>
      <c r="C30" s="794"/>
      <c r="D30" s="794"/>
      <c r="E30" s="805" t="s">
        <v>266</v>
      </c>
      <c r="F30" s="805"/>
      <c r="G30" s="805"/>
      <c r="H30" s="805"/>
      <c r="I30" s="805"/>
      <c r="J30" s="805"/>
      <c r="K30" s="805"/>
      <c r="L30" s="805"/>
      <c r="M30" s="806"/>
    </row>
    <row r="31" spans="2:13" ht="15.6" x14ac:dyDescent="0.25">
      <c r="B31" s="804" t="s">
        <v>218</v>
      </c>
      <c r="C31" s="794"/>
      <c r="D31" s="794"/>
      <c r="E31" s="794" t="s">
        <v>244</v>
      </c>
      <c r="F31" s="794"/>
      <c r="G31" s="794"/>
      <c r="H31" s="794"/>
      <c r="I31" s="794"/>
      <c r="J31" s="861" t="s">
        <v>245</v>
      </c>
      <c r="K31" s="861"/>
      <c r="L31" s="861"/>
      <c r="M31" s="862"/>
    </row>
    <row r="32" spans="2:13" x14ac:dyDescent="0.25">
      <c r="B32" s="804" t="s">
        <v>246</v>
      </c>
      <c r="C32" s="794"/>
      <c r="D32" s="794"/>
      <c r="E32" s="805" t="s">
        <v>267</v>
      </c>
      <c r="F32" s="805"/>
      <c r="G32" s="805"/>
      <c r="H32" s="805"/>
      <c r="I32" s="805"/>
      <c r="J32" s="805"/>
      <c r="K32" s="805"/>
      <c r="L32" s="805"/>
      <c r="M32" s="806"/>
    </row>
    <row r="33" spans="2:13" x14ac:dyDescent="0.25">
      <c r="B33" s="120" t="s">
        <v>248</v>
      </c>
      <c r="C33" s="118"/>
      <c r="D33" s="118"/>
      <c r="E33" s="794"/>
      <c r="F33" s="794"/>
      <c r="G33" s="794"/>
      <c r="H33" s="794"/>
      <c r="I33" s="794"/>
      <c r="J33" s="794"/>
      <c r="K33" s="794"/>
      <c r="L33" s="794"/>
      <c r="M33" s="807"/>
    </row>
    <row r="34" spans="2:13" x14ac:dyDescent="0.25">
      <c r="B34" s="808"/>
      <c r="C34" s="809"/>
      <c r="D34" s="809"/>
      <c r="E34" s="809"/>
      <c r="F34" s="809"/>
      <c r="G34" s="809"/>
      <c r="H34" s="809"/>
      <c r="I34" s="809"/>
      <c r="J34" s="809"/>
      <c r="K34" s="809"/>
      <c r="L34" s="809"/>
      <c r="M34" s="810"/>
    </row>
    <row r="35" spans="2:13" ht="15.6" x14ac:dyDescent="0.25">
      <c r="B35" s="811" t="s">
        <v>249</v>
      </c>
      <c r="C35" s="812"/>
      <c r="D35" s="812"/>
      <c r="E35" s="812"/>
      <c r="F35" s="812"/>
      <c r="G35" s="812"/>
      <c r="H35" s="812"/>
      <c r="I35" s="812"/>
      <c r="J35" s="812"/>
      <c r="K35" s="812"/>
      <c r="L35" s="812"/>
      <c r="M35" s="813"/>
    </row>
    <row r="36" spans="2:13" ht="15.6" thickBot="1" x14ac:dyDescent="0.3">
      <c r="B36" s="798"/>
      <c r="C36" s="799"/>
      <c r="D36" s="799"/>
      <c r="E36" s="799"/>
      <c r="F36" s="799"/>
      <c r="G36" s="799"/>
      <c r="H36" s="799"/>
      <c r="I36" s="799"/>
      <c r="J36" s="799"/>
      <c r="K36" s="799"/>
      <c r="L36" s="799"/>
      <c r="M36" s="800"/>
    </row>
    <row r="37" spans="2:13" x14ac:dyDescent="0.25">
      <c r="B37" s="801"/>
      <c r="C37" s="802"/>
      <c r="D37" s="802"/>
      <c r="E37" s="802"/>
      <c r="F37" s="802"/>
      <c r="G37" s="802"/>
      <c r="H37" s="802"/>
      <c r="I37" s="802"/>
      <c r="J37" s="802"/>
      <c r="K37" s="802"/>
      <c r="L37" s="802"/>
      <c r="M37" s="803"/>
    </row>
    <row r="39" spans="2:13" x14ac:dyDescent="0.25">
      <c r="C39" s="794" t="s">
        <v>250</v>
      </c>
      <c r="D39" s="794"/>
      <c r="E39" s="794"/>
      <c r="F39" s="794"/>
      <c r="G39" s="794"/>
      <c r="H39" s="794"/>
      <c r="I39" s="794"/>
      <c r="J39" s="794"/>
      <c r="K39" s="794"/>
      <c r="L39" s="794"/>
      <c r="M39" s="794"/>
    </row>
    <row r="40" spans="2:13" x14ac:dyDescent="0.25">
      <c r="C40" s="118" t="s">
        <v>251</v>
      </c>
      <c r="D40" s="795" t="s">
        <v>252</v>
      </c>
      <c r="E40" s="796"/>
      <c r="F40" s="796"/>
      <c r="G40" s="796"/>
      <c r="H40" s="795" t="s">
        <v>253</v>
      </c>
      <c r="I40" s="796"/>
      <c r="J40" s="796"/>
      <c r="K40" s="796"/>
      <c r="L40" s="796"/>
      <c r="M40" s="797"/>
    </row>
    <row r="41" spans="2:13" x14ac:dyDescent="0.25">
      <c r="C41" s="121">
        <v>42317</v>
      </c>
      <c r="D41" s="794" t="s">
        <v>254</v>
      </c>
      <c r="E41" s="794"/>
      <c r="F41" s="794"/>
      <c r="G41" s="794"/>
      <c r="H41" s="795" t="s">
        <v>255</v>
      </c>
      <c r="I41" s="796"/>
      <c r="J41" s="796"/>
      <c r="K41" s="796"/>
      <c r="L41" s="796"/>
      <c r="M41" s="797"/>
    </row>
    <row r="42" spans="2:13" x14ac:dyDescent="0.25">
      <c r="C42" s="118"/>
      <c r="D42" s="794"/>
      <c r="E42" s="794"/>
      <c r="F42" s="794"/>
      <c r="G42" s="794"/>
      <c r="H42" s="794"/>
      <c r="I42" s="794"/>
      <c r="J42" s="794"/>
      <c r="K42" s="794"/>
      <c r="L42" s="794"/>
      <c r="M42" s="794"/>
    </row>
    <row r="43" spans="2:13" x14ac:dyDescent="0.25">
      <c r="C43" s="118"/>
      <c r="D43" s="794"/>
      <c r="E43" s="794"/>
      <c r="F43" s="794"/>
      <c r="G43" s="794"/>
      <c r="H43" s="794"/>
      <c r="I43" s="794"/>
      <c r="J43" s="794"/>
      <c r="K43" s="794"/>
      <c r="L43" s="794"/>
      <c r="M43" s="794"/>
    </row>
    <row r="44" spans="2:13" x14ac:dyDescent="0.25">
      <c r="C44" s="118"/>
      <c r="D44" s="794"/>
      <c r="E44" s="794"/>
      <c r="F44" s="794"/>
      <c r="G44" s="794"/>
      <c r="H44" s="794"/>
      <c r="I44" s="794"/>
      <c r="J44" s="794"/>
      <c r="K44" s="794"/>
      <c r="L44" s="794"/>
      <c r="M44" s="794"/>
    </row>
    <row r="45" spans="2:13" x14ac:dyDescent="0.25">
      <c r="C45" s="118"/>
      <c r="D45" s="794"/>
      <c r="E45" s="794"/>
      <c r="F45" s="794"/>
      <c r="G45" s="794"/>
      <c r="H45" s="794"/>
      <c r="I45" s="794"/>
      <c r="J45" s="794"/>
      <c r="K45" s="794"/>
      <c r="L45" s="794"/>
      <c r="M45" s="794"/>
    </row>
    <row r="46" spans="2:13" x14ac:dyDescent="0.25">
      <c r="C46" s="118"/>
      <c r="D46" s="794"/>
      <c r="E46" s="794"/>
      <c r="F46" s="794"/>
      <c r="G46" s="794"/>
      <c r="H46" s="794"/>
      <c r="I46" s="794"/>
      <c r="J46" s="794"/>
      <c r="K46" s="794"/>
      <c r="L46" s="794"/>
      <c r="M46" s="794"/>
    </row>
    <row r="47" spans="2:13" x14ac:dyDescent="0.25">
      <c r="C47" s="118"/>
      <c r="D47" s="794"/>
      <c r="E47" s="794"/>
      <c r="F47" s="794"/>
      <c r="G47" s="794"/>
      <c r="H47" s="794"/>
      <c r="I47" s="794"/>
      <c r="J47" s="794"/>
      <c r="K47" s="794"/>
      <c r="L47" s="794"/>
      <c r="M47" s="794"/>
    </row>
    <row r="48" spans="2:13" x14ac:dyDescent="0.25">
      <c r="C48" s="118"/>
      <c r="D48" s="794"/>
      <c r="E48" s="794"/>
      <c r="F48" s="794"/>
      <c r="G48" s="794"/>
      <c r="H48" s="794"/>
      <c r="I48" s="794"/>
      <c r="J48" s="794"/>
      <c r="K48" s="794"/>
      <c r="L48" s="794"/>
      <c r="M48" s="794"/>
    </row>
    <row r="49" spans="3:13" x14ac:dyDescent="0.25">
      <c r="C49" s="118"/>
      <c r="D49" s="794"/>
      <c r="E49" s="794"/>
      <c r="F49" s="794"/>
      <c r="G49" s="794"/>
      <c r="H49" s="794"/>
      <c r="I49" s="794"/>
      <c r="J49" s="794"/>
      <c r="K49" s="794"/>
      <c r="L49" s="794"/>
      <c r="M49" s="794"/>
    </row>
  </sheetData>
  <sheetProtection algorithmName="SHA-512" hashValue="K24Epvk18fIotd0iosWBnYI2IZYoevg6JqjMWUsWaydLgIwAX3sLMWc2a8VujOljH3dlQMDVieNGeF4fLgnSmQ==" saltValue="Zuwoq6/JDo2JKumawR9PHw==" spinCount="100000" sheet="1" objects="1" scenarios="1"/>
  <mergeCells count="88">
    <mergeCell ref="D47:G47"/>
    <mergeCell ref="H47:M47"/>
    <mergeCell ref="D48:G48"/>
    <mergeCell ref="H48:M48"/>
    <mergeCell ref="D49:G49"/>
    <mergeCell ref="H49:M49"/>
    <mergeCell ref="D44:G44"/>
    <mergeCell ref="H44:M44"/>
    <mergeCell ref="D45:G45"/>
    <mergeCell ref="H45:M45"/>
    <mergeCell ref="D46:G46"/>
    <mergeCell ref="H46:M46"/>
    <mergeCell ref="D41:G41"/>
    <mergeCell ref="H41:M41"/>
    <mergeCell ref="D42:G42"/>
    <mergeCell ref="H42:M42"/>
    <mergeCell ref="D43:G43"/>
    <mergeCell ref="H43:M43"/>
    <mergeCell ref="D40:G40"/>
    <mergeCell ref="H40:M40"/>
    <mergeCell ref="B31:D31"/>
    <mergeCell ref="E31:I31"/>
    <mergeCell ref="J31:M31"/>
    <mergeCell ref="B32:D32"/>
    <mergeCell ref="E32:M32"/>
    <mergeCell ref="E33:M33"/>
    <mergeCell ref="B34:M34"/>
    <mergeCell ref="B35:M35"/>
    <mergeCell ref="B36:M36"/>
    <mergeCell ref="B37:M37"/>
    <mergeCell ref="C39:M39"/>
    <mergeCell ref="B29:D29"/>
    <mergeCell ref="F29:G29"/>
    <mergeCell ref="I29:J29"/>
    <mergeCell ref="K29:L29"/>
    <mergeCell ref="B30:D30"/>
    <mergeCell ref="E30:M30"/>
    <mergeCell ref="B26:D26"/>
    <mergeCell ref="E26:M26"/>
    <mergeCell ref="B27:D27"/>
    <mergeCell ref="E27:M27"/>
    <mergeCell ref="B28:D28"/>
    <mergeCell ref="E28:M28"/>
    <mergeCell ref="B25:D25"/>
    <mergeCell ref="E25:M25"/>
    <mergeCell ref="B19:D19"/>
    <mergeCell ref="E19:F19"/>
    <mergeCell ref="G19:H19"/>
    <mergeCell ref="I19:M19"/>
    <mergeCell ref="B20:M20"/>
    <mergeCell ref="B21:M21"/>
    <mergeCell ref="B22:M22"/>
    <mergeCell ref="B23:D23"/>
    <mergeCell ref="E23:M23"/>
    <mergeCell ref="B24:D24"/>
    <mergeCell ref="E24:M24"/>
    <mergeCell ref="B18:D18"/>
    <mergeCell ref="E18:M18"/>
    <mergeCell ref="B13:D13"/>
    <mergeCell ref="E13:M13"/>
    <mergeCell ref="B14:D14"/>
    <mergeCell ref="E14:M14"/>
    <mergeCell ref="B15:D15"/>
    <mergeCell ref="E15:M15"/>
    <mergeCell ref="B16:D16"/>
    <mergeCell ref="E16:G16"/>
    <mergeCell ref="H16:M16"/>
    <mergeCell ref="B17:D17"/>
    <mergeCell ref="E17:M17"/>
    <mergeCell ref="B10:D10"/>
    <mergeCell ref="E10:M10"/>
    <mergeCell ref="B11:D11"/>
    <mergeCell ref="E11:M11"/>
    <mergeCell ref="B12:D12"/>
    <mergeCell ref="E12:M12"/>
    <mergeCell ref="B9:D9"/>
    <mergeCell ref="E9:M9"/>
    <mergeCell ref="B2:M2"/>
    <mergeCell ref="B3:M3"/>
    <mergeCell ref="B4:E4"/>
    <mergeCell ref="F4:I4"/>
    <mergeCell ref="J4:M4"/>
    <mergeCell ref="B5:J5"/>
    <mergeCell ref="B6:M6"/>
    <mergeCell ref="B7:J7"/>
    <mergeCell ref="B8:D8"/>
    <mergeCell ref="E8:G8"/>
    <mergeCell ref="H8:M8"/>
  </mergeCells>
  <hyperlinks>
    <hyperlink ref="A1" location="'2.6.2.l.1'!A1" display="REGRESAR"/>
  </hyperlinks>
  <printOptions verticalCentered="1"/>
  <pageMargins left="2.0866141732283467" right="0.70866141732283472" top="0.74803149606299213" bottom="0.74803149606299213" header="0.31496062992125984" footer="0.31496062992125984"/>
  <pageSetup paperSize="66" scale="45"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M49"/>
  <sheetViews>
    <sheetView showGridLines="0" zoomScale="80" zoomScaleNormal="80" workbookViewId="0">
      <selection activeCell="E11" sqref="E11:M13"/>
    </sheetView>
  </sheetViews>
  <sheetFormatPr defaultColWidth="11.44140625" defaultRowHeight="15" x14ac:dyDescent="0.3"/>
  <cols>
    <col min="1" max="2" width="11.44140625" style="117"/>
    <col min="3" max="3" width="22.88671875" style="117" customWidth="1"/>
    <col min="4" max="4" width="14.44140625" style="117" customWidth="1"/>
    <col min="5" max="10" width="11.44140625" style="117"/>
    <col min="11" max="11" width="13.6640625" style="117" customWidth="1"/>
    <col min="12" max="12" width="11.44140625" style="117"/>
    <col min="13" max="13" width="16.5546875" style="117" customWidth="1"/>
    <col min="14" max="16384" width="11.44140625" style="117"/>
  </cols>
  <sheetData>
    <row r="1" spans="1:13" x14ac:dyDescent="0.3">
      <c r="A1" s="135" t="s">
        <v>183</v>
      </c>
    </row>
    <row r="2" spans="1:13" ht="15.6" x14ac:dyDescent="0.3">
      <c r="B2" s="828" t="s">
        <v>202</v>
      </c>
      <c r="C2" s="828"/>
      <c r="D2" s="828"/>
      <c r="E2" s="828"/>
      <c r="F2" s="828"/>
      <c r="G2" s="828"/>
      <c r="H2" s="828"/>
      <c r="I2" s="828"/>
      <c r="J2" s="828"/>
      <c r="K2" s="828"/>
      <c r="L2" s="828"/>
      <c r="M2" s="828"/>
    </row>
    <row r="3" spans="1:13" ht="15.6" thickBot="1" x14ac:dyDescent="0.35">
      <c r="B3" s="827"/>
      <c r="C3" s="827"/>
      <c r="D3" s="827"/>
      <c r="E3" s="827"/>
      <c r="F3" s="827"/>
      <c r="G3" s="827"/>
      <c r="H3" s="827"/>
      <c r="I3" s="827"/>
      <c r="J3" s="827"/>
      <c r="K3" s="827"/>
      <c r="L3" s="827"/>
      <c r="M3" s="827"/>
    </row>
    <row r="4" spans="1:13" ht="16.2" thickBot="1" x14ac:dyDescent="0.35">
      <c r="B4" s="847" t="s">
        <v>203</v>
      </c>
      <c r="C4" s="848"/>
      <c r="D4" s="848"/>
      <c r="E4" s="848"/>
      <c r="F4" s="848" t="s">
        <v>204</v>
      </c>
      <c r="G4" s="848"/>
      <c r="H4" s="848"/>
      <c r="I4" s="848"/>
      <c r="J4" s="848" t="s">
        <v>205</v>
      </c>
      <c r="K4" s="848"/>
      <c r="L4" s="848"/>
      <c r="M4" s="849"/>
    </row>
    <row r="5" spans="1:13" x14ac:dyDescent="0.3">
      <c r="B5" s="845" t="s">
        <v>206</v>
      </c>
      <c r="C5" s="845"/>
      <c r="D5" s="845"/>
      <c r="E5" s="845"/>
      <c r="F5" s="845"/>
      <c r="G5" s="845"/>
      <c r="H5" s="845"/>
      <c r="I5" s="845"/>
      <c r="J5" s="845"/>
    </row>
    <row r="6" spans="1:13" ht="15.6" x14ac:dyDescent="0.3">
      <c r="B6" s="828" t="s">
        <v>207</v>
      </c>
      <c r="C6" s="828"/>
      <c r="D6" s="828"/>
      <c r="E6" s="828"/>
      <c r="F6" s="828"/>
      <c r="G6" s="828"/>
      <c r="H6" s="828"/>
      <c r="I6" s="828"/>
      <c r="J6" s="828"/>
      <c r="K6" s="828"/>
      <c r="L6" s="828"/>
      <c r="M6" s="828"/>
    </row>
    <row r="7" spans="1:13" ht="15.6" thickBot="1" x14ac:dyDescent="0.35">
      <c r="B7" s="827"/>
      <c r="C7" s="827"/>
      <c r="D7" s="827"/>
      <c r="E7" s="827"/>
      <c r="F7" s="827"/>
      <c r="G7" s="827"/>
      <c r="H7" s="827"/>
      <c r="I7" s="827"/>
      <c r="J7" s="827"/>
    </row>
    <row r="8" spans="1:13" x14ac:dyDescent="0.3">
      <c r="B8" s="829" t="s">
        <v>208</v>
      </c>
      <c r="C8" s="830"/>
      <c r="D8" s="830"/>
      <c r="E8" s="830" t="s">
        <v>1497</v>
      </c>
      <c r="F8" s="830"/>
      <c r="G8" s="830"/>
      <c r="H8" s="830" t="s">
        <v>209</v>
      </c>
      <c r="I8" s="830"/>
      <c r="J8" s="830"/>
      <c r="K8" s="830"/>
      <c r="L8" s="830"/>
      <c r="M8" s="846"/>
    </row>
    <row r="9" spans="1:13" ht="15.6" x14ac:dyDescent="0.3">
      <c r="B9" s="820" t="s">
        <v>210</v>
      </c>
      <c r="C9" s="796"/>
      <c r="D9" s="797"/>
      <c r="E9" s="841" t="s">
        <v>268</v>
      </c>
      <c r="F9" s="842"/>
      <c r="G9" s="842"/>
      <c r="H9" s="842"/>
      <c r="I9" s="842"/>
      <c r="J9" s="842"/>
      <c r="K9" s="842"/>
      <c r="L9" s="842"/>
      <c r="M9" s="843"/>
    </row>
    <row r="10" spans="1:13" x14ac:dyDescent="0.3">
      <c r="B10" s="820" t="s">
        <v>211</v>
      </c>
      <c r="C10" s="796"/>
      <c r="D10" s="797"/>
      <c r="E10" s="795" t="s">
        <v>257</v>
      </c>
      <c r="F10" s="796"/>
      <c r="G10" s="796"/>
      <c r="H10" s="796"/>
      <c r="I10" s="796"/>
      <c r="J10" s="796"/>
      <c r="K10" s="796"/>
      <c r="L10" s="796"/>
      <c r="M10" s="844"/>
    </row>
    <row r="11" spans="1:13" x14ac:dyDescent="0.3">
      <c r="B11" s="804" t="s">
        <v>212</v>
      </c>
      <c r="C11" s="794"/>
      <c r="D11" s="794"/>
      <c r="E11" s="805" t="s">
        <v>180</v>
      </c>
      <c r="F11" s="805" t="s">
        <v>180</v>
      </c>
      <c r="G11" s="805" t="s">
        <v>180</v>
      </c>
      <c r="H11" s="805" t="s">
        <v>180</v>
      </c>
      <c r="I11" s="805" t="s">
        <v>180</v>
      </c>
      <c r="J11" s="805" t="s">
        <v>180</v>
      </c>
      <c r="K11" s="805" t="s">
        <v>180</v>
      </c>
      <c r="L11" s="805" t="s">
        <v>180</v>
      </c>
      <c r="M11" s="806" t="s">
        <v>180</v>
      </c>
    </row>
    <row r="12" spans="1:13" x14ac:dyDescent="0.3">
      <c r="B12" s="804" t="s">
        <v>213</v>
      </c>
      <c r="C12" s="794"/>
      <c r="D12" s="794"/>
      <c r="E12" s="805" t="s">
        <v>337</v>
      </c>
      <c r="F12" s="805" t="s">
        <v>337</v>
      </c>
      <c r="G12" s="805" t="s">
        <v>337</v>
      </c>
      <c r="H12" s="805" t="s">
        <v>337</v>
      </c>
      <c r="I12" s="805" t="s">
        <v>337</v>
      </c>
      <c r="J12" s="805" t="s">
        <v>337</v>
      </c>
      <c r="K12" s="805" t="s">
        <v>337</v>
      </c>
      <c r="L12" s="805" t="s">
        <v>337</v>
      </c>
      <c r="M12" s="806" t="s">
        <v>337</v>
      </c>
    </row>
    <row r="13" spans="1:13" x14ac:dyDescent="0.3">
      <c r="B13" s="804" t="s">
        <v>214</v>
      </c>
      <c r="C13" s="794"/>
      <c r="D13" s="794"/>
      <c r="E13" s="821" t="s">
        <v>256</v>
      </c>
      <c r="F13" s="822" t="s">
        <v>256</v>
      </c>
      <c r="G13" s="822" t="s">
        <v>256</v>
      </c>
      <c r="H13" s="822" t="s">
        <v>256</v>
      </c>
      <c r="I13" s="822" t="s">
        <v>256</v>
      </c>
      <c r="J13" s="822" t="s">
        <v>256</v>
      </c>
      <c r="K13" s="822" t="s">
        <v>256</v>
      </c>
      <c r="L13" s="822" t="s">
        <v>256</v>
      </c>
      <c r="M13" s="823" t="s">
        <v>256</v>
      </c>
    </row>
    <row r="14" spans="1:13" x14ac:dyDescent="0.3">
      <c r="B14" s="804" t="s">
        <v>215</v>
      </c>
      <c r="C14" s="794"/>
      <c r="D14" s="794"/>
      <c r="E14" s="824"/>
      <c r="F14" s="825"/>
      <c r="G14" s="825"/>
      <c r="H14" s="825"/>
      <c r="I14" s="825"/>
      <c r="J14" s="825"/>
      <c r="K14" s="825"/>
      <c r="L14" s="825"/>
      <c r="M14" s="826"/>
    </row>
    <row r="15" spans="1:13" x14ac:dyDescent="0.3">
      <c r="B15" s="804" t="s">
        <v>216</v>
      </c>
      <c r="C15" s="794"/>
      <c r="D15" s="794"/>
      <c r="E15" s="814" t="s">
        <v>217</v>
      </c>
      <c r="F15" s="815"/>
      <c r="G15" s="815"/>
      <c r="H15" s="815"/>
      <c r="I15" s="815"/>
      <c r="J15" s="815"/>
      <c r="K15" s="815"/>
      <c r="L15" s="815"/>
      <c r="M15" s="816"/>
    </row>
    <row r="16" spans="1:13" x14ac:dyDescent="0.3">
      <c r="B16" s="804" t="s">
        <v>218</v>
      </c>
      <c r="C16" s="794"/>
      <c r="D16" s="794"/>
      <c r="E16" s="839" t="s">
        <v>259</v>
      </c>
      <c r="F16" s="818"/>
      <c r="G16" s="819"/>
      <c r="H16" s="821" t="s">
        <v>260</v>
      </c>
      <c r="I16" s="822"/>
      <c r="J16" s="822"/>
      <c r="K16" s="822"/>
      <c r="L16" s="822"/>
      <c r="M16" s="823"/>
    </row>
    <row r="17" spans="2:13" ht="15" customHeight="1" x14ac:dyDescent="0.3">
      <c r="B17" s="804" t="s">
        <v>221</v>
      </c>
      <c r="C17" s="794"/>
      <c r="D17" s="794"/>
      <c r="E17" s="821" t="s">
        <v>222</v>
      </c>
      <c r="F17" s="822"/>
      <c r="G17" s="822"/>
      <c r="H17" s="822"/>
      <c r="I17" s="822"/>
      <c r="J17" s="822"/>
      <c r="K17" s="822"/>
      <c r="L17" s="822"/>
      <c r="M17" s="823"/>
    </row>
    <row r="18" spans="2:13" x14ac:dyDescent="0.3">
      <c r="B18" s="820" t="s">
        <v>223</v>
      </c>
      <c r="C18" s="796"/>
      <c r="D18" s="797"/>
      <c r="E18" s="821" t="s">
        <v>261</v>
      </c>
      <c r="F18" s="822"/>
      <c r="G18" s="822"/>
      <c r="H18" s="822"/>
      <c r="I18" s="822"/>
      <c r="J18" s="822"/>
      <c r="K18" s="822"/>
      <c r="L18" s="822"/>
      <c r="M18" s="823"/>
    </row>
    <row r="19" spans="2:13" ht="16.2" thickBot="1" x14ac:dyDescent="0.35">
      <c r="B19" s="834" t="s">
        <v>225</v>
      </c>
      <c r="C19" s="835"/>
      <c r="D19" s="836"/>
      <c r="E19" s="860" t="s">
        <v>226</v>
      </c>
      <c r="F19" s="860"/>
      <c r="G19" s="837" t="s">
        <v>227</v>
      </c>
      <c r="H19" s="837"/>
      <c r="I19" s="837" t="s">
        <v>228</v>
      </c>
      <c r="J19" s="837"/>
      <c r="K19" s="837"/>
      <c r="L19" s="837"/>
      <c r="M19" s="838"/>
    </row>
    <row r="20" spans="2:13" x14ac:dyDescent="0.3">
      <c r="B20" s="827"/>
      <c r="C20" s="827"/>
      <c r="D20" s="827"/>
      <c r="E20" s="827"/>
      <c r="F20" s="827"/>
      <c r="G20" s="827"/>
      <c r="H20" s="827"/>
      <c r="I20" s="827"/>
      <c r="J20" s="827"/>
      <c r="K20" s="827"/>
      <c r="L20" s="827"/>
      <c r="M20" s="827"/>
    </row>
    <row r="21" spans="2:13" ht="15.6" x14ac:dyDescent="0.3">
      <c r="B21" s="828" t="s">
        <v>229</v>
      </c>
      <c r="C21" s="828"/>
      <c r="D21" s="828"/>
      <c r="E21" s="828"/>
      <c r="F21" s="828"/>
      <c r="G21" s="828"/>
      <c r="H21" s="828"/>
      <c r="I21" s="828"/>
      <c r="J21" s="828"/>
      <c r="K21" s="828"/>
      <c r="L21" s="828"/>
      <c r="M21" s="828"/>
    </row>
    <row r="22" spans="2:13" ht="15.6" thickBot="1" x14ac:dyDescent="0.35">
      <c r="B22" s="827"/>
      <c r="C22" s="827"/>
      <c r="D22" s="827"/>
      <c r="E22" s="827"/>
      <c r="F22" s="827"/>
      <c r="G22" s="827"/>
      <c r="H22" s="827"/>
      <c r="I22" s="827"/>
      <c r="J22" s="827"/>
      <c r="K22" s="827"/>
      <c r="L22" s="827"/>
      <c r="M22" s="827"/>
    </row>
    <row r="23" spans="2:13" ht="113.25" customHeight="1" x14ac:dyDescent="0.3">
      <c r="B23" s="829" t="s">
        <v>230</v>
      </c>
      <c r="C23" s="830"/>
      <c r="D23" s="830"/>
      <c r="E23" s="831" t="s">
        <v>269</v>
      </c>
      <c r="F23" s="832"/>
      <c r="G23" s="832"/>
      <c r="H23" s="832"/>
      <c r="I23" s="832"/>
      <c r="J23" s="832"/>
      <c r="K23" s="832"/>
      <c r="L23" s="832"/>
      <c r="M23" s="833"/>
    </row>
    <row r="24" spans="2:13" ht="78" customHeight="1" x14ac:dyDescent="0.3">
      <c r="B24" s="820" t="s">
        <v>231</v>
      </c>
      <c r="C24" s="796"/>
      <c r="D24" s="797"/>
      <c r="E24" s="821" t="s">
        <v>270</v>
      </c>
      <c r="F24" s="822"/>
      <c r="G24" s="822"/>
      <c r="H24" s="822"/>
      <c r="I24" s="822"/>
      <c r="J24" s="822"/>
      <c r="K24" s="822"/>
      <c r="L24" s="822"/>
      <c r="M24" s="823"/>
    </row>
    <row r="25" spans="2:13" ht="15" customHeight="1" x14ac:dyDescent="0.3">
      <c r="B25" s="804" t="s">
        <v>232</v>
      </c>
      <c r="C25" s="794"/>
      <c r="D25" s="794"/>
      <c r="E25" s="824"/>
      <c r="F25" s="825"/>
      <c r="G25" s="825"/>
      <c r="H25" s="825"/>
      <c r="I25" s="825"/>
      <c r="J25" s="825"/>
      <c r="K25" s="825"/>
      <c r="L25" s="825"/>
      <c r="M25" s="826"/>
    </row>
    <row r="26" spans="2:13" x14ac:dyDescent="0.3">
      <c r="B26" s="804" t="s">
        <v>233</v>
      </c>
      <c r="C26" s="794"/>
      <c r="D26" s="794"/>
      <c r="E26" s="850"/>
      <c r="F26" s="851"/>
      <c r="G26" s="851"/>
      <c r="H26" s="851"/>
      <c r="I26" s="851"/>
      <c r="J26" s="851"/>
      <c r="K26" s="851"/>
      <c r="L26" s="851"/>
      <c r="M26" s="852"/>
    </row>
    <row r="27" spans="2:13" x14ac:dyDescent="0.3">
      <c r="B27" s="804" t="s">
        <v>234</v>
      </c>
      <c r="C27" s="794"/>
      <c r="D27" s="794"/>
      <c r="E27" s="814"/>
      <c r="F27" s="815"/>
      <c r="G27" s="815"/>
      <c r="H27" s="815"/>
      <c r="I27" s="815"/>
      <c r="J27" s="815"/>
      <c r="K27" s="815"/>
      <c r="L27" s="815"/>
      <c r="M27" s="816"/>
    </row>
    <row r="28" spans="2:13" x14ac:dyDescent="0.3">
      <c r="B28" s="804" t="s">
        <v>235</v>
      </c>
      <c r="C28" s="794"/>
      <c r="D28" s="794"/>
      <c r="E28" s="814" t="s">
        <v>1291</v>
      </c>
      <c r="F28" s="815"/>
      <c r="G28" s="815"/>
      <c r="H28" s="815"/>
      <c r="I28" s="815"/>
      <c r="J28" s="815"/>
      <c r="K28" s="815"/>
      <c r="L28" s="815"/>
      <c r="M28" s="816"/>
    </row>
    <row r="29" spans="2:13" ht="15.6" x14ac:dyDescent="0.3">
      <c r="B29" s="817" t="s">
        <v>236</v>
      </c>
      <c r="C29" s="818"/>
      <c r="D29" s="819"/>
      <c r="E29" s="118"/>
      <c r="F29" s="794" t="s">
        <v>237</v>
      </c>
      <c r="G29" s="794"/>
      <c r="H29" s="118" t="s">
        <v>238</v>
      </c>
      <c r="I29" s="794" t="s">
        <v>239</v>
      </c>
      <c r="J29" s="794"/>
      <c r="K29" s="861" t="s">
        <v>264</v>
      </c>
      <c r="L29" s="861"/>
      <c r="M29" s="126" t="s">
        <v>265</v>
      </c>
    </row>
    <row r="30" spans="2:13" x14ac:dyDescent="0.3">
      <c r="B30" s="804" t="s">
        <v>242</v>
      </c>
      <c r="C30" s="794"/>
      <c r="D30" s="794"/>
      <c r="E30" s="805" t="s">
        <v>266</v>
      </c>
      <c r="F30" s="805"/>
      <c r="G30" s="805"/>
      <c r="H30" s="805"/>
      <c r="I30" s="805"/>
      <c r="J30" s="805"/>
      <c r="K30" s="805"/>
      <c r="L30" s="805"/>
      <c r="M30" s="806"/>
    </row>
    <row r="31" spans="2:13" ht="15.6" x14ac:dyDescent="0.3">
      <c r="B31" s="804" t="s">
        <v>218</v>
      </c>
      <c r="C31" s="794"/>
      <c r="D31" s="794"/>
      <c r="E31" s="794" t="s">
        <v>244</v>
      </c>
      <c r="F31" s="794"/>
      <c r="G31" s="794"/>
      <c r="H31" s="794"/>
      <c r="I31" s="794"/>
      <c r="J31" s="861" t="s">
        <v>245</v>
      </c>
      <c r="K31" s="861"/>
      <c r="L31" s="861"/>
      <c r="M31" s="862"/>
    </row>
    <row r="32" spans="2:13" x14ac:dyDescent="0.3">
      <c r="B32" s="804" t="s">
        <v>246</v>
      </c>
      <c r="C32" s="794"/>
      <c r="D32" s="794"/>
      <c r="E32" s="805" t="s">
        <v>267</v>
      </c>
      <c r="F32" s="805"/>
      <c r="G32" s="805"/>
      <c r="H32" s="805"/>
      <c r="I32" s="805"/>
      <c r="J32" s="805"/>
      <c r="K32" s="805"/>
      <c r="L32" s="805"/>
      <c r="M32" s="806"/>
    </row>
    <row r="33" spans="2:13" x14ac:dyDescent="0.3">
      <c r="B33" s="120" t="s">
        <v>248</v>
      </c>
      <c r="C33" s="118"/>
      <c r="D33" s="118"/>
      <c r="E33" s="794"/>
      <c r="F33" s="794"/>
      <c r="G33" s="794"/>
      <c r="H33" s="794"/>
      <c r="I33" s="794"/>
      <c r="J33" s="794"/>
      <c r="K33" s="794"/>
      <c r="L33" s="794"/>
      <c r="M33" s="807"/>
    </row>
    <row r="34" spans="2:13" x14ac:dyDescent="0.3">
      <c r="B34" s="808"/>
      <c r="C34" s="809"/>
      <c r="D34" s="809"/>
      <c r="E34" s="809"/>
      <c r="F34" s="809"/>
      <c r="G34" s="809"/>
      <c r="H34" s="809"/>
      <c r="I34" s="809"/>
      <c r="J34" s="809"/>
      <c r="K34" s="809"/>
      <c r="L34" s="809"/>
      <c r="M34" s="810"/>
    </row>
    <row r="35" spans="2:13" ht="15.6" x14ac:dyDescent="0.3">
      <c r="B35" s="811" t="s">
        <v>249</v>
      </c>
      <c r="C35" s="812"/>
      <c r="D35" s="812"/>
      <c r="E35" s="812"/>
      <c r="F35" s="812"/>
      <c r="G35" s="812"/>
      <c r="H35" s="812"/>
      <c r="I35" s="812"/>
      <c r="J35" s="812"/>
      <c r="K35" s="812"/>
      <c r="L35" s="812"/>
      <c r="M35" s="813"/>
    </row>
    <row r="36" spans="2:13" ht="15.6" thickBot="1" x14ac:dyDescent="0.35">
      <c r="B36" s="798"/>
      <c r="C36" s="799"/>
      <c r="D36" s="799"/>
      <c r="E36" s="799"/>
      <c r="F36" s="799"/>
      <c r="G36" s="799"/>
      <c r="H36" s="799"/>
      <c r="I36" s="799"/>
      <c r="J36" s="799"/>
      <c r="K36" s="799"/>
      <c r="L36" s="799"/>
      <c r="M36" s="800"/>
    </row>
    <row r="37" spans="2:13" x14ac:dyDescent="0.3">
      <c r="B37" s="801"/>
      <c r="C37" s="802"/>
      <c r="D37" s="802"/>
      <c r="E37" s="802"/>
      <c r="F37" s="802"/>
      <c r="G37" s="802"/>
      <c r="H37" s="802"/>
      <c r="I37" s="802"/>
      <c r="J37" s="802"/>
      <c r="K37" s="802"/>
      <c r="L37" s="802"/>
      <c r="M37" s="803"/>
    </row>
    <row r="39" spans="2:13" x14ac:dyDescent="0.3">
      <c r="C39" s="794" t="s">
        <v>250</v>
      </c>
      <c r="D39" s="794"/>
      <c r="E39" s="794"/>
      <c r="F39" s="794"/>
      <c r="G39" s="794"/>
      <c r="H39" s="794"/>
      <c r="I39" s="794"/>
      <c r="J39" s="794"/>
      <c r="K39" s="794"/>
      <c r="L39" s="794"/>
      <c r="M39" s="794"/>
    </row>
    <row r="40" spans="2:13" x14ac:dyDescent="0.3">
      <c r="C40" s="118" t="s">
        <v>251</v>
      </c>
      <c r="D40" s="795" t="s">
        <v>252</v>
      </c>
      <c r="E40" s="796"/>
      <c r="F40" s="796"/>
      <c r="G40" s="796"/>
      <c r="H40" s="795" t="s">
        <v>253</v>
      </c>
      <c r="I40" s="796"/>
      <c r="J40" s="796"/>
      <c r="K40" s="796"/>
      <c r="L40" s="796"/>
      <c r="M40" s="797"/>
    </row>
    <row r="41" spans="2:13" x14ac:dyDescent="0.3">
      <c r="C41" s="121">
        <v>42317</v>
      </c>
      <c r="D41" s="794" t="s">
        <v>254</v>
      </c>
      <c r="E41" s="794"/>
      <c r="F41" s="794"/>
      <c r="G41" s="794"/>
      <c r="H41" s="795" t="s">
        <v>255</v>
      </c>
      <c r="I41" s="796"/>
      <c r="J41" s="796"/>
      <c r="K41" s="796"/>
      <c r="L41" s="796"/>
      <c r="M41" s="797"/>
    </row>
    <row r="42" spans="2:13" x14ac:dyDescent="0.3">
      <c r="C42" s="118"/>
      <c r="D42" s="794"/>
      <c r="E42" s="794"/>
      <c r="F42" s="794"/>
      <c r="G42" s="794"/>
      <c r="H42" s="794"/>
      <c r="I42" s="794"/>
      <c r="J42" s="794"/>
      <c r="K42" s="794"/>
      <c r="L42" s="794"/>
      <c r="M42" s="794"/>
    </row>
    <row r="43" spans="2:13" x14ac:dyDescent="0.3">
      <c r="C43" s="118"/>
      <c r="D43" s="794"/>
      <c r="E43" s="794"/>
      <c r="F43" s="794"/>
      <c r="G43" s="794"/>
      <c r="H43" s="794"/>
      <c r="I43" s="794"/>
      <c r="J43" s="794"/>
      <c r="K43" s="794"/>
      <c r="L43" s="794"/>
      <c r="M43" s="794"/>
    </row>
    <row r="44" spans="2:13" x14ac:dyDescent="0.3">
      <c r="C44" s="118"/>
      <c r="D44" s="794"/>
      <c r="E44" s="794"/>
      <c r="F44" s="794"/>
      <c r="G44" s="794"/>
      <c r="H44" s="794"/>
      <c r="I44" s="794"/>
      <c r="J44" s="794"/>
      <c r="K44" s="794"/>
      <c r="L44" s="794"/>
      <c r="M44" s="794"/>
    </row>
    <row r="45" spans="2:13" x14ac:dyDescent="0.3">
      <c r="C45" s="118"/>
      <c r="D45" s="794"/>
      <c r="E45" s="794"/>
      <c r="F45" s="794"/>
      <c r="G45" s="794"/>
      <c r="H45" s="794"/>
      <c r="I45" s="794"/>
      <c r="J45" s="794"/>
      <c r="K45" s="794"/>
      <c r="L45" s="794"/>
      <c r="M45" s="794"/>
    </row>
    <row r="46" spans="2:13" x14ac:dyDescent="0.3">
      <c r="C46" s="118"/>
      <c r="D46" s="794"/>
      <c r="E46" s="794"/>
      <c r="F46" s="794"/>
      <c r="G46" s="794"/>
      <c r="H46" s="794"/>
      <c r="I46" s="794"/>
      <c r="J46" s="794"/>
      <c r="K46" s="794"/>
      <c r="L46" s="794"/>
      <c r="M46" s="794"/>
    </row>
    <row r="47" spans="2:13" x14ac:dyDescent="0.3">
      <c r="C47" s="118"/>
      <c r="D47" s="794"/>
      <c r="E47" s="794"/>
      <c r="F47" s="794"/>
      <c r="G47" s="794"/>
      <c r="H47" s="794"/>
      <c r="I47" s="794"/>
      <c r="J47" s="794"/>
      <c r="K47" s="794"/>
      <c r="L47" s="794"/>
      <c r="M47" s="794"/>
    </row>
    <row r="48" spans="2:13" x14ac:dyDescent="0.3">
      <c r="C48" s="118"/>
      <c r="D48" s="794"/>
      <c r="E48" s="794"/>
      <c r="F48" s="794"/>
      <c r="G48" s="794"/>
      <c r="H48" s="794"/>
      <c r="I48" s="794"/>
      <c r="J48" s="794"/>
      <c r="K48" s="794"/>
      <c r="L48" s="794"/>
      <c r="M48" s="794"/>
    </row>
    <row r="49" spans="3:13" x14ac:dyDescent="0.3">
      <c r="C49" s="118"/>
      <c r="D49" s="794"/>
      <c r="E49" s="794"/>
      <c r="F49" s="794"/>
      <c r="G49" s="794"/>
      <c r="H49" s="794"/>
      <c r="I49" s="794"/>
      <c r="J49" s="794"/>
      <c r="K49" s="794"/>
      <c r="L49" s="794"/>
      <c r="M49" s="794"/>
    </row>
  </sheetData>
  <sheetProtection algorithmName="SHA-512" hashValue="WXg9054EPgG3N+ktZ6jWzetsbkt0XcV26ACcLeLFVL5foFJDtb9GR8SuROfmjtCH3kxgxyeQoQA39ulkHGmHeQ==" saltValue="zOdJ6laEPrbivWcXgukvlw==" spinCount="100000" sheet="1" objects="1" scenarios="1"/>
  <mergeCells count="88">
    <mergeCell ref="D47:G47"/>
    <mergeCell ref="H47:M47"/>
    <mergeCell ref="D48:G48"/>
    <mergeCell ref="H48:M48"/>
    <mergeCell ref="D49:G49"/>
    <mergeCell ref="H49:M49"/>
    <mergeCell ref="D44:G44"/>
    <mergeCell ref="H44:M44"/>
    <mergeCell ref="D45:G45"/>
    <mergeCell ref="H45:M45"/>
    <mergeCell ref="D46:G46"/>
    <mergeCell ref="H46:M46"/>
    <mergeCell ref="D41:G41"/>
    <mergeCell ref="H41:M41"/>
    <mergeCell ref="D42:G42"/>
    <mergeCell ref="H42:M42"/>
    <mergeCell ref="D43:G43"/>
    <mergeCell ref="H43:M43"/>
    <mergeCell ref="D40:G40"/>
    <mergeCell ref="H40:M40"/>
    <mergeCell ref="B31:D31"/>
    <mergeCell ref="E31:I31"/>
    <mergeCell ref="J31:M31"/>
    <mergeCell ref="B32:D32"/>
    <mergeCell ref="E32:M32"/>
    <mergeCell ref="E33:M33"/>
    <mergeCell ref="B34:M34"/>
    <mergeCell ref="B35:M35"/>
    <mergeCell ref="B36:M36"/>
    <mergeCell ref="B37:M37"/>
    <mergeCell ref="C39:M39"/>
    <mergeCell ref="B29:D29"/>
    <mergeCell ref="F29:G29"/>
    <mergeCell ref="I29:J29"/>
    <mergeCell ref="K29:L29"/>
    <mergeCell ref="B30:D30"/>
    <mergeCell ref="E30:M30"/>
    <mergeCell ref="B26:D26"/>
    <mergeCell ref="E26:M26"/>
    <mergeCell ref="B27:D27"/>
    <mergeCell ref="E27:M27"/>
    <mergeCell ref="B28:D28"/>
    <mergeCell ref="E28:M28"/>
    <mergeCell ref="B25:D25"/>
    <mergeCell ref="E25:M25"/>
    <mergeCell ref="B19:D19"/>
    <mergeCell ref="E19:F19"/>
    <mergeCell ref="G19:H19"/>
    <mergeCell ref="I19:M19"/>
    <mergeCell ref="B20:M20"/>
    <mergeCell ref="B21:M21"/>
    <mergeCell ref="B22:M22"/>
    <mergeCell ref="B23:D23"/>
    <mergeCell ref="E23:M23"/>
    <mergeCell ref="B24:D24"/>
    <mergeCell ref="E24:M24"/>
    <mergeCell ref="B18:D18"/>
    <mergeCell ref="E18:M18"/>
    <mergeCell ref="B13:D13"/>
    <mergeCell ref="E13:M13"/>
    <mergeCell ref="B14:D14"/>
    <mergeCell ref="E14:M14"/>
    <mergeCell ref="B15:D15"/>
    <mergeCell ref="E15:M15"/>
    <mergeCell ref="B16:D16"/>
    <mergeCell ref="E16:G16"/>
    <mergeCell ref="H16:M16"/>
    <mergeCell ref="B17:D17"/>
    <mergeCell ref="E17:M17"/>
    <mergeCell ref="B10:D10"/>
    <mergeCell ref="E10:M10"/>
    <mergeCell ref="B11:D11"/>
    <mergeCell ref="E11:M11"/>
    <mergeCell ref="B12:D12"/>
    <mergeCell ref="E12:M12"/>
    <mergeCell ref="B9:D9"/>
    <mergeCell ref="E9:M9"/>
    <mergeCell ref="B2:M2"/>
    <mergeCell ref="B3:M3"/>
    <mergeCell ref="B4:E4"/>
    <mergeCell ref="F4:I4"/>
    <mergeCell ref="J4:M4"/>
    <mergeCell ref="B5:J5"/>
    <mergeCell ref="B6:M6"/>
    <mergeCell ref="B7:J7"/>
    <mergeCell ref="B8:D8"/>
    <mergeCell ref="E8:G8"/>
    <mergeCell ref="H8:M8"/>
  </mergeCells>
  <hyperlinks>
    <hyperlink ref="A1" location="'2.6.2.l.1'!A1" display="REGRESAR"/>
  </hyperlinks>
  <printOptions verticalCentered="1"/>
  <pageMargins left="2.0866141732283467" right="0.70866141732283472" top="0.74803149606299213" bottom="0.74803149606299213" header="0.31496062992125984" footer="0.31496062992125984"/>
  <pageSetup paperSize="66" scale="4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M49"/>
  <sheetViews>
    <sheetView showGridLines="0" zoomScale="80" zoomScaleNormal="80" workbookViewId="0">
      <selection activeCell="B11" sqref="B11:D13"/>
    </sheetView>
  </sheetViews>
  <sheetFormatPr defaultColWidth="11.44140625" defaultRowHeight="15" x14ac:dyDescent="0.3"/>
  <cols>
    <col min="1" max="2" width="11.44140625" style="556"/>
    <col min="3" max="3" width="22.88671875" style="556" customWidth="1"/>
    <col min="4" max="4" width="14.44140625" style="556" customWidth="1"/>
    <col min="5" max="10" width="11.44140625" style="556"/>
    <col min="11" max="11" width="13.6640625" style="556" customWidth="1"/>
    <col min="12" max="12" width="11.44140625" style="556"/>
    <col min="13" max="13" width="23.44140625" style="556" customWidth="1"/>
    <col min="14" max="16384" width="11.44140625" style="556"/>
  </cols>
  <sheetData>
    <row r="1" spans="1:13" x14ac:dyDescent="0.3">
      <c r="A1" s="135" t="s">
        <v>183</v>
      </c>
    </row>
    <row r="2" spans="1:13" ht="15.6" x14ac:dyDescent="0.3">
      <c r="B2" s="828" t="s">
        <v>202</v>
      </c>
      <c r="C2" s="828"/>
      <c r="D2" s="828"/>
      <c r="E2" s="828"/>
      <c r="F2" s="828"/>
      <c r="G2" s="828"/>
      <c r="H2" s="828"/>
      <c r="I2" s="828"/>
      <c r="J2" s="828"/>
      <c r="K2" s="828"/>
      <c r="L2" s="828"/>
      <c r="M2" s="828"/>
    </row>
    <row r="3" spans="1:13" ht="15.6" thickBot="1" x14ac:dyDescent="0.35">
      <c r="B3" s="827"/>
      <c r="C3" s="827"/>
      <c r="D3" s="827"/>
      <c r="E3" s="827"/>
      <c r="F3" s="827"/>
      <c r="G3" s="827"/>
      <c r="H3" s="827"/>
      <c r="I3" s="827"/>
      <c r="J3" s="827"/>
      <c r="K3" s="827"/>
      <c r="L3" s="827"/>
      <c r="M3" s="827"/>
    </row>
    <row r="4" spans="1:13" ht="16.2" thickBot="1" x14ac:dyDescent="0.35">
      <c r="B4" s="847" t="s">
        <v>286</v>
      </c>
      <c r="C4" s="848"/>
      <c r="D4" s="848"/>
      <c r="E4" s="848"/>
      <c r="F4" s="848" t="s">
        <v>204</v>
      </c>
      <c r="G4" s="848"/>
      <c r="H4" s="848"/>
      <c r="I4" s="848"/>
      <c r="J4" s="848" t="s">
        <v>205</v>
      </c>
      <c r="K4" s="848"/>
      <c r="L4" s="848"/>
      <c r="M4" s="849"/>
    </row>
    <row r="5" spans="1:13" x14ac:dyDescent="0.3">
      <c r="B5" s="845" t="s">
        <v>206</v>
      </c>
      <c r="C5" s="845"/>
      <c r="D5" s="845"/>
      <c r="E5" s="845"/>
      <c r="F5" s="845"/>
      <c r="G5" s="845"/>
      <c r="H5" s="845"/>
      <c r="I5" s="845"/>
      <c r="J5" s="845"/>
    </row>
    <row r="6" spans="1:13" ht="15.6" x14ac:dyDescent="0.3">
      <c r="B6" s="828" t="s">
        <v>207</v>
      </c>
      <c r="C6" s="828"/>
      <c r="D6" s="828"/>
      <c r="E6" s="828"/>
      <c r="F6" s="828"/>
      <c r="G6" s="828"/>
      <c r="H6" s="828"/>
      <c r="I6" s="828"/>
      <c r="J6" s="828"/>
      <c r="K6" s="828"/>
      <c r="L6" s="828"/>
      <c r="M6" s="828"/>
    </row>
    <row r="7" spans="1:13" ht="15.6" thickBot="1" x14ac:dyDescent="0.35">
      <c r="B7" s="827"/>
      <c r="C7" s="827"/>
      <c r="D7" s="827"/>
      <c r="E7" s="827"/>
      <c r="F7" s="827"/>
      <c r="G7" s="827"/>
      <c r="H7" s="827"/>
      <c r="I7" s="827"/>
      <c r="J7" s="827"/>
    </row>
    <row r="8" spans="1:13" x14ac:dyDescent="0.3">
      <c r="B8" s="829" t="s">
        <v>208</v>
      </c>
      <c r="C8" s="830"/>
      <c r="D8" s="830"/>
      <c r="E8" s="830" t="s">
        <v>1426</v>
      </c>
      <c r="F8" s="830"/>
      <c r="G8" s="830"/>
      <c r="H8" s="830" t="s">
        <v>209</v>
      </c>
      <c r="I8" s="830"/>
      <c r="J8" s="830"/>
      <c r="K8" s="830"/>
      <c r="L8" s="830"/>
      <c r="M8" s="846"/>
    </row>
    <row r="9" spans="1:13" ht="15.6" x14ac:dyDescent="0.3">
      <c r="B9" s="820" t="s">
        <v>210</v>
      </c>
      <c r="C9" s="796"/>
      <c r="D9" s="797"/>
      <c r="E9" s="841" t="s">
        <v>1438</v>
      </c>
      <c r="F9" s="842"/>
      <c r="G9" s="842"/>
      <c r="H9" s="842"/>
      <c r="I9" s="842"/>
      <c r="J9" s="842"/>
      <c r="K9" s="842"/>
      <c r="L9" s="842"/>
      <c r="M9" s="843"/>
    </row>
    <row r="10" spans="1:13" x14ac:dyDescent="0.3">
      <c r="B10" s="820" t="s">
        <v>211</v>
      </c>
      <c r="C10" s="796"/>
      <c r="D10" s="797"/>
      <c r="E10" s="795"/>
      <c r="F10" s="796"/>
      <c r="G10" s="796"/>
      <c r="H10" s="796"/>
      <c r="I10" s="796"/>
      <c r="J10" s="796"/>
      <c r="K10" s="796"/>
      <c r="L10" s="796"/>
      <c r="M10" s="844"/>
    </row>
    <row r="11" spans="1:13" x14ac:dyDescent="0.25">
      <c r="B11" s="804" t="s">
        <v>1311</v>
      </c>
      <c r="C11" s="794"/>
      <c r="D11" s="794"/>
      <c r="E11" s="840" t="s">
        <v>149</v>
      </c>
      <c r="F11" s="840"/>
      <c r="G11" s="840"/>
      <c r="H11" s="840"/>
      <c r="I11" s="840"/>
      <c r="J11" s="840"/>
      <c r="K11" s="840"/>
      <c r="L11" s="840"/>
      <c r="M11" s="840"/>
    </row>
    <row r="12" spans="1:13" x14ac:dyDescent="0.25">
      <c r="B12" s="804" t="s">
        <v>1312</v>
      </c>
      <c r="C12" s="794"/>
      <c r="D12" s="794"/>
      <c r="E12" s="840" t="s">
        <v>1339</v>
      </c>
      <c r="F12" s="840"/>
      <c r="G12" s="840"/>
      <c r="H12" s="840"/>
      <c r="I12" s="840"/>
      <c r="J12" s="840"/>
      <c r="K12" s="840"/>
      <c r="L12" s="840"/>
      <c r="M12" s="840"/>
    </row>
    <row r="13" spans="1:13" x14ac:dyDescent="0.25">
      <c r="B13" s="804" t="s">
        <v>1313</v>
      </c>
      <c r="C13" s="794"/>
      <c r="D13" s="794"/>
      <c r="E13" s="840" t="s">
        <v>1424</v>
      </c>
      <c r="F13" s="840"/>
      <c r="G13" s="840"/>
      <c r="H13" s="840"/>
      <c r="I13" s="840"/>
      <c r="J13" s="840"/>
      <c r="K13" s="840"/>
      <c r="L13" s="840"/>
      <c r="M13" s="840"/>
    </row>
    <row r="14" spans="1:13" x14ac:dyDescent="0.3">
      <c r="B14" s="804" t="s">
        <v>215</v>
      </c>
      <c r="C14" s="794"/>
      <c r="D14" s="794"/>
      <c r="E14" s="824"/>
      <c r="F14" s="825"/>
      <c r="G14" s="825"/>
      <c r="H14" s="825"/>
      <c r="I14" s="825"/>
      <c r="J14" s="825"/>
      <c r="K14" s="825"/>
      <c r="L14" s="825"/>
      <c r="M14" s="826"/>
    </row>
    <row r="15" spans="1:13" x14ac:dyDescent="0.3">
      <c r="B15" s="804" t="s">
        <v>216</v>
      </c>
      <c r="C15" s="794"/>
      <c r="D15" s="794"/>
      <c r="E15" s="814" t="s">
        <v>217</v>
      </c>
      <c r="F15" s="815"/>
      <c r="G15" s="815"/>
      <c r="H15" s="815"/>
      <c r="I15" s="815"/>
      <c r="J15" s="815"/>
      <c r="K15" s="815"/>
      <c r="L15" s="815"/>
      <c r="M15" s="816"/>
    </row>
    <row r="16" spans="1:13" x14ac:dyDescent="0.3">
      <c r="B16" s="804" t="s">
        <v>218</v>
      </c>
      <c r="C16" s="794"/>
      <c r="D16" s="794"/>
      <c r="E16" s="839" t="s">
        <v>1436</v>
      </c>
      <c r="F16" s="818"/>
      <c r="G16" s="819"/>
      <c r="H16" s="821" t="s">
        <v>464</v>
      </c>
      <c r="I16" s="822"/>
      <c r="J16" s="822"/>
      <c r="K16" s="822"/>
      <c r="L16" s="822"/>
      <c r="M16" s="823"/>
    </row>
    <row r="17" spans="2:13" ht="15" customHeight="1" x14ac:dyDescent="0.3">
      <c r="B17" s="804" t="s">
        <v>221</v>
      </c>
      <c r="C17" s="794"/>
      <c r="D17" s="794"/>
      <c r="E17" s="821"/>
      <c r="F17" s="822"/>
      <c r="G17" s="822"/>
      <c r="H17" s="822"/>
      <c r="I17" s="822"/>
      <c r="J17" s="822"/>
      <c r="K17" s="822"/>
      <c r="L17" s="822"/>
      <c r="M17" s="823"/>
    </row>
    <row r="18" spans="2:13" ht="15" customHeight="1" x14ac:dyDescent="0.3">
      <c r="B18" s="820" t="s">
        <v>223</v>
      </c>
      <c r="C18" s="796"/>
      <c r="D18" s="797"/>
      <c r="E18" s="821"/>
      <c r="F18" s="822"/>
      <c r="G18" s="822"/>
      <c r="H18" s="822"/>
      <c r="I18" s="822"/>
      <c r="J18" s="822"/>
      <c r="K18" s="822"/>
      <c r="L18" s="822"/>
      <c r="M18" s="823"/>
    </row>
    <row r="19" spans="2:13" ht="15.6" thickBot="1" x14ac:dyDescent="0.35">
      <c r="B19" s="834" t="s">
        <v>225</v>
      </c>
      <c r="C19" s="835"/>
      <c r="D19" s="836"/>
      <c r="E19" s="837" t="s">
        <v>470</v>
      </c>
      <c r="F19" s="837"/>
      <c r="G19" s="837" t="s">
        <v>227</v>
      </c>
      <c r="H19" s="837"/>
      <c r="I19" s="837" t="s">
        <v>228</v>
      </c>
      <c r="J19" s="837"/>
      <c r="K19" s="837"/>
      <c r="L19" s="837"/>
      <c r="M19" s="838"/>
    </row>
    <row r="20" spans="2:13" x14ac:dyDescent="0.3">
      <c r="B20" s="827"/>
      <c r="C20" s="827"/>
      <c r="D20" s="827"/>
      <c r="E20" s="827"/>
      <c r="F20" s="827"/>
      <c r="G20" s="827"/>
      <c r="H20" s="827"/>
      <c r="I20" s="827"/>
      <c r="J20" s="827"/>
      <c r="K20" s="827"/>
      <c r="L20" s="827"/>
      <c r="M20" s="827"/>
    </row>
    <row r="21" spans="2:13" ht="15.6" x14ac:dyDescent="0.3">
      <c r="B21" s="828" t="s">
        <v>229</v>
      </c>
      <c r="C21" s="828"/>
      <c r="D21" s="828"/>
      <c r="E21" s="828"/>
      <c r="F21" s="828"/>
      <c r="G21" s="828"/>
      <c r="H21" s="828"/>
      <c r="I21" s="828"/>
      <c r="J21" s="828"/>
      <c r="K21" s="828"/>
      <c r="L21" s="828"/>
      <c r="M21" s="828"/>
    </row>
    <row r="22" spans="2:13" ht="15.6" thickBot="1" x14ac:dyDescent="0.35">
      <c r="B22" s="827"/>
      <c r="C22" s="827"/>
      <c r="D22" s="827"/>
      <c r="E22" s="827"/>
      <c r="F22" s="827"/>
      <c r="G22" s="827"/>
      <c r="H22" s="827"/>
      <c r="I22" s="827"/>
      <c r="J22" s="827"/>
      <c r="K22" s="827"/>
      <c r="L22" s="827"/>
      <c r="M22" s="827"/>
    </row>
    <row r="23" spans="2:13" ht="37.5" customHeight="1" x14ac:dyDescent="0.3">
      <c r="B23" s="829" t="s">
        <v>230</v>
      </c>
      <c r="C23" s="830"/>
      <c r="D23" s="830"/>
      <c r="E23" s="831"/>
      <c r="F23" s="832"/>
      <c r="G23" s="832"/>
      <c r="H23" s="832"/>
      <c r="I23" s="832"/>
      <c r="J23" s="832"/>
      <c r="K23" s="832"/>
      <c r="L23" s="832"/>
      <c r="M23" s="833"/>
    </row>
    <row r="24" spans="2:13" ht="51.75" customHeight="1" x14ac:dyDescent="0.3">
      <c r="B24" s="820" t="s">
        <v>231</v>
      </c>
      <c r="C24" s="796"/>
      <c r="D24" s="797"/>
    </row>
    <row r="25" spans="2:13" ht="15" customHeight="1" x14ac:dyDescent="0.3">
      <c r="B25" s="804" t="s">
        <v>232</v>
      </c>
      <c r="C25" s="794"/>
      <c r="D25" s="794"/>
      <c r="E25" s="824"/>
      <c r="F25" s="825"/>
      <c r="G25" s="825"/>
      <c r="H25" s="825"/>
      <c r="I25" s="825"/>
      <c r="J25" s="825"/>
      <c r="K25" s="825"/>
      <c r="L25" s="825"/>
      <c r="M25" s="826"/>
    </row>
    <row r="26" spans="2:13" ht="291.75" customHeight="1" x14ac:dyDescent="0.3">
      <c r="B26" s="804" t="s">
        <v>233</v>
      </c>
      <c r="C26" s="794"/>
      <c r="D26" s="794"/>
      <c r="E26" s="821" t="s">
        <v>1444</v>
      </c>
      <c r="F26" s="822"/>
      <c r="G26" s="822"/>
      <c r="H26" s="822"/>
      <c r="I26" s="822"/>
      <c r="J26" s="822"/>
      <c r="K26" s="822"/>
      <c r="L26" s="822"/>
      <c r="M26" s="823"/>
    </row>
    <row r="27" spans="2:13" x14ac:dyDescent="0.3">
      <c r="B27" s="804" t="s">
        <v>234</v>
      </c>
      <c r="C27" s="794"/>
      <c r="D27" s="794"/>
      <c r="E27" s="814"/>
      <c r="F27" s="815"/>
      <c r="G27" s="815"/>
      <c r="H27" s="815"/>
      <c r="I27" s="815"/>
      <c r="J27" s="815"/>
      <c r="K27" s="815"/>
      <c r="L27" s="815"/>
      <c r="M27" s="816"/>
    </row>
    <row r="28" spans="2:13" ht="54" customHeight="1" x14ac:dyDescent="0.3">
      <c r="B28" s="804" t="s">
        <v>235</v>
      </c>
      <c r="C28" s="794"/>
      <c r="D28" s="794"/>
      <c r="E28" s="814" t="s">
        <v>1441</v>
      </c>
      <c r="F28" s="815"/>
      <c r="G28" s="815"/>
      <c r="H28" s="815"/>
      <c r="I28" s="815"/>
      <c r="J28" s="815"/>
      <c r="K28" s="815"/>
      <c r="L28" s="815"/>
      <c r="M28" s="816"/>
    </row>
    <row r="29" spans="2:13" x14ac:dyDescent="0.3">
      <c r="B29" s="817" t="s">
        <v>236</v>
      </c>
      <c r="C29" s="818"/>
      <c r="D29" s="819"/>
      <c r="E29" s="553"/>
      <c r="F29" s="794" t="s">
        <v>237</v>
      </c>
      <c r="G29" s="794"/>
      <c r="H29" s="553" t="s">
        <v>238</v>
      </c>
      <c r="I29" s="794" t="s">
        <v>239</v>
      </c>
      <c r="J29" s="794"/>
      <c r="K29" s="794" t="s">
        <v>240</v>
      </c>
      <c r="L29" s="794"/>
      <c r="M29" s="555" t="s">
        <v>265</v>
      </c>
    </row>
    <row r="30" spans="2:13" x14ac:dyDescent="0.3">
      <c r="B30" s="804" t="s">
        <v>242</v>
      </c>
      <c r="C30" s="794"/>
      <c r="D30" s="794"/>
      <c r="E30" s="805"/>
      <c r="F30" s="805"/>
      <c r="G30" s="805"/>
      <c r="H30" s="805"/>
      <c r="I30" s="805"/>
      <c r="J30" s="805"/>
      <c r="K30" s="805"/>
      <c r="L30" s="805"/>
      <c r="M30" s="806"/>
    </row>
    <row r="31" spans="2:13" x14ac:dyDescent="0.3">
      <c r="B31" s="804" t="s">
        <v>218</v>
      </c>
      <c r="C31" s="794"/>
      <c r="D31" s="794"/>
      <c r="E31" s="794" t="s">
        <v>244</v>
      </c>
      <c r="F31" s="794"/>
      <c r="G31" s="794"/>
      <c r="H31" s="794"/>
      <c r="I31" s="794"/>
      <c r="J31" s="794" t="s">
        <v>245</v>
      </c>
      <c r="K31" s="794"/>
      <c r="L31" s="794"/>
      <c r="M31" s="807"/>
    </row>
    <row r="32" spans="2:13" x14ac:dyDescent="0.3">
      <c r="B32" s="804" t="s">
        <v>246</v>
      </c>
      <c r="C32" s="794"/>
      <c r="D32" s="794"/>
      <c r="E32" s="805"/>
      <c r="F32" s="805"/>
      <c r="G32" s="805"/>
      <c r="H32" s="805"/>
      <c r="I32" s="805"/>
      <c r="J32" s="805"/>
      <c r="K32" s="805"/>
      <c r="L32" s="805"/>
      <c r="M32" s="806"/>
    </row>
    <row r="33" spans="2:13" x14ac:dyDescent="0.3">
      <c r="B33" s="554" t="s">
        <v>248</v>
      </c>
      <c r="C33" s="553"/>
      <c r="D33" s="553"/>
      <c r="E33" s="794"/>
      <c r="F33" s="794"/>
      <c r="G33" s="794"/>
      <c r="H33" s="794"/>
      <c r="I33" s="794"/>
      <c r="J33" s="794"/>
      <c r="K33" s="794"/>
      <c r="L33" s="794"/>
      <c r="M33" s="807"/>
    </row>
    <row r="34" spans="2:13" x14ac:dyDescent="0.3">
      <c r="B34" s="808"/>
      <c r="C34" s="809"/>
      <c r="D34" s="809"/>
      <c r="E34" s="809"/>
      <c r="F34" s="809"/>
      <c r="G34" s="809"/>
      <c r="H34" s="809"/>
      <c r="I34" s="809"/>
      <c r="J34" s="809"/>
      <c r="K34" s="809"/>
      <c r="L34" s="809"/>
      <c r="M34" s="810"/>
    </row>
    <row r="35" spans="2:13" ht="15.6" x14ac:dyDescent="0.3">
      <c r="B35" s="811" t="s">
        <v>249</v>
      </c>
      <c r="C35" s="812"/>
      <c r="D35" s="812"/>
      <c r="E35" s="812"/>
      <c r="F35" s="812"/>
      <c r="G35" s="812"/>
      <c r="H35" s="812"/>
      <c r="I35" s="812"/>
      <c r="J35" s="812"/>
      <c r="K35" s="812"/>
      <c r="L35" s="812"/>
      <c r="M35" s="813"/>
    </row>
    <row r="36" spans="2:13" ht="15.6" thickBot="1" x14ac:dyDescent="0.35">
      <c r="B36" s="798"/>
      <c r="C36" s="799"/>
      <c r="D36" s="799"/>
      <c r="E36" s="799"/>
      <c r="F36" s="799"/>
      <c r="G36" s="799"/>
      <c r="H36" s="799"/>
      <c r="I36" s="799"/>
      <c r="J36" s="799"/>
      <c r="K36" s="799"/>
      <c r="L36" s="799"/>
      <c r="M36" s="800"/>
    </row>
    <row r="37" spans="2:13" x14ac:dyDescent="0.3">
      <c r="B37" s="801"/>
      <c r="C37" s="802"/>
      <c r="D37" s="802"/>
      <c r="E37" s="802"/>
      <c r="F37" s="802"/>
      <c r="G37" s="802"/>
      <c r="H37" s="802"/>
      <c r="I37" s="802"/>
      <c r="J37" s="802"/>
      <c r="K37" s="802"/>
      <c r="L37" s="802"/>
      <c r="M37" s="803"/>
    </row>
    <row r="39" spans="2:13" x14ac:dyDescent="0.3">
      <c r="C39" s="794" t="s">
        <v>250</v>
      </c>
      <c r="D39" s="794"/>
      <c r="E39" s="794"/>
      <c r="F39" s="794"/>
      <c r="G39" s="794"/>
      <c r="H39" s="794"/>
      <c r="I39" s="794"/>
      <c r="J39" s="794"/>
      <c r="K39" s="794"/>
      <c r="L39" s="794"/>
      <c r="M39" s="794"/>
    </row>
    <row r="40" spans="2:13" x14ac:dyDescent="0.3">
      <c r="C40" s="553" t="s">
        <v>251</v>
      </c>
      <c r="D40" s="795" t="s">
        <v>252</v>
      </c>
      <c r="E40" s="796"/>
      <c r="F40" s="796"/>
      <c r="G40" s="796"/>
      <c r="H40" s="795" t="s">
        <v>253</v>
      </c>
      <c r="I40" s="796"/>
      <c r="J40" s="796"/>
      <c r="K40" s="796"/>
      <c r="L40" s="796"/>
      <c r="M40" s="797"/>
    </row>
    <row r="41" spans="2:13" x14ac:dyDescent="0.3">
      <c r="C41" s="121">
        <v>42642</v>
      </c>
      <c r="D41" s="794" t="s">
        <v>504</v>
      </c>
      <c r="E41" s="794"/>
      <c r="F41" s="794"/>
      <c r="G41" s="794"/>
      <c r="H41" s="795" t="s">
        <v>1435</v>
      </c>
      <c r="I41" s="796"/>
      <c r="J41" s="796"/>
      <c r="K41" s="796"/>
      <c r="L41" s="796"/>
      <c r="M41" s="797"/>
    </row>
    <row r="42" spans="2:13" x14ac:dyDescent="0.3">
      <c r="C42" s="553"/>
      <c r="D42" s="794"/>
      <c r="E42" s="794"/>
      <c r="F42" s="794"/>
      <c r="G42" s="794"/>
      <c r="H42" s="794"/>
      <c r="I42" s="794"/>
      <c r="J42" s="794"/>
      <c r="K42" s="794"/>
      <c r="L42" s="794"/>
      <c r="M42" s="794"/>
    </row>
    <row r="43" spans="2:13" x14ac:dyDescent="0.3">
      <c r="C43" s="553"/>
      <c r="D43" s="794"/>
      <c r="E43" s="794"/>
      <c r="F43" s="794"/>
      <c r="G43" s="794"/>
      <c r="H43" s="794"/>
      <c r="I43" s="794"/>
      <c r="J43" s="794"/>
      <c r="K43" s="794"/>
      <c r="L43" s="794"/>
      <c r="M43" s="794"/>
    </row>
    <row r="44" spans="2:13" x14ac:dyDescent="0.3">
      <c r="C44" s="553"/>
      <c r="D44" s="794"/>
      <c r="E44" s="794"/>
      <c r="F44" s="794"/>
      <c r="G44" s="794"/>
      <c r="H44" s="794"/>
      <c r="I44" s="794"/>
      <c r="J44" s="794"/>
      <c r="K44" s="794"/>
      <c r="L44" s="794"/>
      <c r="M44" s="794"/>
    </row>
    <row r="45" spans="2:13" x14ac:dyDescent="0.3">
      <c r="C45" s="553"/>
      <c r="D45" s="794"/>
      <c r="E45" s="794"/>
      <c r="F45" s="794"/>
      <c r="G45" s="794"/>
      <c r="H45" s="794"/>
      <c r="I45" s="794"/>
      <c r="J45" s="794"/>
      <c r="K45" s="794"/>
      <c r="L45" s="794"/>
      <c r="M45" s="794"/>
    </row>
    <row r="46" spans="2:13" x14ac:dyDescent="0.3">
      <c r="C46" s="553"/>
      <c r="D46" s="794"/>
      <c r="E46" s="794"/>
      <c r="F46" s="794"/>
      <c r="G46" s="794"/>
      <c r="H46" s="794"/>
      <c r="I46" s="794"/>
      <c r="J46" s="794"/>
      <c r="K46" s="794"/>
      <c r="L46" s="794"/>
      <c r="M46" s="794"/>
    </row>
    <row r="47" spans="2:13" x14ac:dyDescent="0.3">
      <c r="C47" s="553"/>
      <c r="D47" s="794"/>
      <c r="E47" s="794"/>
      <c r="F47" s="794"/>
      <c r="G47" s="794"/>
      <c r="H47" s="794"/>
      <c r="I47" s="794"/>
      <c r="J47" s="794"/>
      <c r="K47" s="794"/>
      <c r="L47" s="794"/>
      <c r="M47" s="794"/>
    </row>
    <row r="48" spans="2:13" x14ac:dyDescent="0.3">
      <c r="C48" s="553"/>
      <c r="D48" s="794"/>
      <c r="E48" s="794"/>
      <c r="F48" s="794"/>
      <c r="G48" s="794"/>
      <c r="H48" s="794"/>
      <c r="I48" s="794"/>
      <c r="J48" s="794"/>
      <c r="K48" s="794"/>
      <c r="L48" s="794"/>
      <c r="M48" s="794"/>
    </row>
    <row r="49" spans="3:13" x14ac:dyDescent="0.3">
      <c r="C49" s="553"/>
      <c r="D49" s="794"/>
      <c r="E49" s="794"/>
      <c r="F49" s="794"/>
      <c r="G49" s="794"/>
      <c r="H49" s="794"/>
      <c r="I49" s="794"/>
      <c r="J49" s="794"/>
      <c r="K49" s="794"/>
      <c r="L49" s="794"/>
      <c r="M49" s="794"/>
    </row>
  </sheetData>
  <sheetProtection algorithmName="SHA-512" hashValue="D3FauedxiwcLYu2L0HRXG+eWZEPqpm9jJusRMVaY/x/uTHyxh271dF5l4ylMquOREJG/p0MUzJ9mkyze5QYrNw==" saltValue="SqXqEe9CsiI07UapvfUYGg==" spinCount="100000" sheet="1" objects="1" scenarios="1"/>
  <mergeCells count="87">
    <mergeCell ref="B2:M2"/>
    <mergeCell ref="B3:M3"/>
    <mergeCell ref="B4:E4"/>
    <mergeCell ref="F4:I4"/>
    <mergeCell ref="J4:M4"/>
    <mergeCell ref="B5:J5"/>
    <mergeCell ref="B6:M6"/>
    <mergeCell ref="B7:J7"/>
    <mergeCell ref="B8:D8"/>
    <mergeCell ref="E8:G8"/>
    <mergeCell ref="H8:M8"/>
    <mergeCell ref="B9:D9"/>
    <mergeCell ref="E9:M9"/>
    <mergeCell ref="B10:D10"/>
    <mergeCell ref="E10:M10"/>
    <mergeCell ref="B11:D11"/>
    <mergeCell ref="E11:M11"/>
    <mergeCell ref="B12:D12"/>
    <mergeCell ref="E12:M12"/>
    <mergeCell ref="B13:D13"/>
    <mergeCell ref="E13:M13"/>
    <mergeCell ref="B14:D14"/>
    <mergeCell ref="E14:M14"/>
    <mergeCell ref="B15:D15"/>
    <mergeCell ref="E15:M15"/>
    <mergeCell ref="B16:D16"/>
    <mergeCell ref="E16:G16"/>
    <mergeCell ref="H16:M16"/>
    <mergeCell ref="B17:D17"/>
    <mergeCell ref="E17:M17"/>
    <mergeCell ref="B18:D18"/>
    <mergeCell ref="E18:M18"/>
    <mergeCell ref="B19:D19"/>
    <mergeCell ref="E19:F19"/>
    <mergeCell ref="G19:H19"/>
    <mergeCell ref="I19:M19"/>
    <mergeCell ref="B20:M20"/>
    <mergeCell ref="B21:M21"/>
    <mergeCell ref="B22:M22"/>
    <mergeCell ref="B23:D23"/>
    <mergeCell ref="E23:M23"/>
    <mergeCell ref="B24:D24"/>
    <mergeCell ref="E26:M26"/>
    <mergeCell ref="B25:D25"/>
    <mergeCell ref="E25:M25"/>
    <mergeCell ref="B26:D26"/>
    <mergeCell ref="B27:D27"/>
    <mergeCell ref="E27:M27"/>
    <mergeCell ref="B28:D28"/>
    <mergeCell ref="E28:M28"/>
    <mergeCell ref="B29:D29"/>
    <mergeCell ref="F29:G29"/>
    <mergeCell ref="I29:J29"/>
    <mergeCell ref="K29:L29"/>
    <mergeCell ref="B30:D30"/>
    <mergeCell ref="E30:M30"/>
    <mergeCell ref="B31:D31"/>
    <mergeCell ref="E31:I31"/>
    <mergeCell ref="J31:M31"/>
    <mergeCell ref="B32:D32"/>
    <mergeCell ref="E32:M32"/>
    <mergeCell ref="E33:M33"/>
    <mergeCell ref="B34:M34"/>
    <mergeCell ref="B35:M35"/>
    <mergeCell ref="B36:M36"/>
    <mergeCell ref="B37:M37"/>
    <mergeCell ref="C39:M39"/>
    <mergeCell ref="D40:G40"/>
    <mergeCell ref="H40:M40"/>
    <mergeCell ref="D41:G41"/>
    <mergeCell ref="H41:M41"/>
    <mergeCell ref="D42:G42"/>
    <mergeCell ref="H42:M42"/>
    <mergeCell ref="D43:G43"/>
    <mergeCell ref="H43:M43"/>
    <mergeCell ref="D44:G44"/>
    <mergeCell ref="H44:M44"/>
    <mergeCell ref="D45:G45"/>
    <mergeCell ref="H45:M45"/>
    <mergeCell ref="D46:G46"/>
    <mergeCell ref="H46:M46"/>
    <mergeCell ref="D47:G47"/>
    <mergeCell ref="H47:M47"/>
    <mergeCell ref="D48:G48"/>
    <mergeCell ref="H48:M48"/>
    <mergeCell ref="D49:G49"/>
    <mergeCell ref="H49:M49"/>
  </mergeCells>
  <hyperlinks>
    <hyperlink ref="A1" location="'1.1.1.a.4'!A1" display="REGRESAR"/>
  </hyperlinks>
  <printOptions verticalCentered="1"/>
  <pageMargins left="2.0866141732283467" right="0.70866141732283472" top="0.74803149606299213" bottom="0.74803149606299213" header="0.31496062992125984" footer="0.31496062992125984"/>
  <pageSetup paperSize="66" scale="45"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
  <sheetViews>
    <sheetView showGridLines="0" zoomScale="90" zoomScaleNormal="90" workbookViewId="0">
      <pane ySplit="7" topLeftCell="A8" activePane="bottomLeft" state="frozen"/>
      <selection pane="bottomLeft"/>
    </sheetView>
  </sheetViews>
  <sheetFormatPr defaultColWidth="11.44140625" defaultRowHeight="15" x14ac:dyDescent="0.25"/>
  <cols>
    <col min="1" max="1" width="11.44140625" style="2"/>
    <col min="2" max="2" width="18" style="2" customWidth="1"/>
    <col min="3" max="16384" width="11.44140625" style="2"/>
  </cols>
  <sheetData>
    <row r="1" spans="1:3" ht="15.6" x14ac:dyDescent="0.3">
      <c r="A1" s="106" t="s">
        <v>178</v>
      </c>
    </row>
    <row r="2" spans="1:3" ht="21" x14ac:dyDescent="0.4">
      <c r="A2" s="106"/>
      <c r="B2" s="170" t="s">
        <v>147</v>
      </c>
    </row>
    <row r="3" spans="1:3" ht="21" x14ac:dyDescent="0.4">
      <c r="A3" s="106"/>
      <c r="B3" s="170" t="s">
        <v>375</v>
      </c>
    </row>
    <row r="4" spans="1:3" ht="15.6" x14ac:dyDescent="0.3">
      <c r="A4" s="106"/>
    </row>
    <row r="5" spans="1:3" ht="21" x14ac:dyDescent="0.4">
      <c r="B5" s="164" t="s">
        <v>169</v>
      </c>
    </row>
    <row r="7" spans="1:3" ht="15.6" x14ac:dyDescent="0.3">
      <c r="A7" s="168" t="s">
        <v>357</v>
      </c>
    </row>
    <row r="8" spans="1:3" ht="15.6" x14ac:dyDescent="0.3">
      <c r="A8" s="168"/>
    </row>
    <row r="9" spans="1:3" ht="17.399999999999999" x14ac:dyDescent="0.3">
      <c r="A9" s="538" t="s">
        <v>342</v>
      </c>
    </row>
    <row r="10" spans="1:3" ht="15.6" x14ac:dyDescent="0.3">
      <c r="B10" s="76" t="s">
        <v>343</v>
      </c>
    </row>
    <row r="11" spans="1:3" ht="15.6" x14ac:dyDescent="0.3">
      <c r="A11" s="76"/>
      <c r="B11" s="106" t="s">
        <v>1219</v>
      </c>
      <c r="C11" s="2" t="s">
        <v>1166</v>
      </c>
    </row>
    <row r="12" spans="1:3" ht="15.6" x14ac:dyDescent="0.3">
      <c r="A12" s="106"/>
      <c r="B12" s="106" t="s">
        <v>358</v>
      </c>
      <c r="C12" s="2" t="s">
        <v>1220</v>
      </c>
    </row>
    <row r="13" spans="1:3" ht="15.6" x14ac:dyDescent="0.3">
      <c r="A13" s="106"/>
      <c r="B13" s="106" t="s">
        <v>1240</v>
      </c>
      <c r="C13" s="2" t="s">
        <v>546</v>
      </c>
    </row>
    <row r="14" spans="1:3" ht="15.6" x14ac:dyDescent="0.3">
      <c r="A14" s="106"/>
      <c r="B14" s="106" t="s">
        <v>1241</v>
      </c>
      <c r="C14" s="2" t="s">
        <v>538</v>
      </c>
    </row>
    <row r="15" spans="1:3" x14ac:dyDescent="0.25">
      <c r="A15" s="157"/>
    </row>
  </sheetData>
  <sheetProtection algorithmName="SHA-512" hashValue="c+4lo0uYOocZToIE7utuhYuYEBW9tHNxMVATwBtTPOYE2sG9O8VTisa2TX9DJcSipt3NY+nx0CW/jAQ0N2AIeA==" saltValue="1CfqbsWsJerAZrJF2k7v9Q==" spinCount="100000" sheet="1" objects="1" scenarios="1"/>
  <hyperlinks>
    <hyperlink ref="A1" location="INDICE!A1" display="Regresar"/>
    <hyperlink ref="B11" location="'3.2.2.a.1-b.1'!A1" display="3.2.2.a.1 y b.1"/>
    <hyperlink ref="B12" location="'3.2.2.c.2'!A1" display="3.2.2.c.2"/>
    <hyperlink ref="B13" location="'3.2.2.e.1'!A1" display="3.2.2.e.1"/>
    <hyperlink ref="B14" location="'3.2.2.e.2'!A1" display="3.2.2.e.2"/>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0099"/>
  </sheetPr>
  <dimension ref="A1:M23"/>
  <sheetViews>
    <sheetView showGridLines="0" workbookViewId="0"/>
  </sheetViews>
  <sheetFormatPr defaultColWidth="11.44140625" defaultRowHeight="13.2" x14ac:dyDescent="0.25"/>
  <cols>
    <col min="1" max="1" width="11.44140625" style="328"/>
    <col min="2" max="2" width="39.44140625" style="328" customWidth="1"/>
    <col min="3" max="7" width="9.109375" style="328" customWidth="1"/>
    <col min="8" max="8" width="5.88671875" style="328" customWidth="1"/>
    <col min="9" max="9" width="8.109375" style="328" customWidth="1"/>
    <col min="10" max="10" width="8.6640625" style="328" customWidth="1"/>
    <col min="11" max="11" width="8.44140625" style="328" customWidth="1"/>
    <col min="12" max="12" width="8" style="328" customWidth="1"/>
    <col min="13" max="13" width="12" style="328" bestFit="1" customWidth="1"/>
    <col min="14" max="16384" width="11.44140625" style="328"/>
  </cols>
  <sheetData>
    <row r="1" spans="1:13" ht="14.4" x14ac:dyDescent="0.3">
      <c r="A1" s="106" t="s">
        <v>178</v>
      </c>
      <c r="B1" s="307"/>
      <c r="C1" s="106" t="s">
        <v>413</v>
      </c>
    </row>
    <row r="2" spans="1:13" ht="15.6" x14ac:dyDescent="0.3">
      <c r="A2" s="106"/>
      <c r="B2" s="311" t="s">
        <v>375</v>
      </c>
      <c r="C2" s="307"/>
    </row>
    <row r="3" spans="1:13" ht="15" x14ac:dyDescent="0.25">
      <c r="B3" s="329" t="s">
        <v>169</v>
      </c>
      <c r="C3" s="336"/>
      <c r="D3" s="336"/>
    </row>
    <row r="4" spans="1:13" ht="15" x14ac:dyDescent="0.25">
      <c r="B4" s="307" t="s">
        <v>342</v>
      </c>
      <c r="C4" s="336"/>
      <c r="D4" s="336"/>
    </row>
    <row r="5" spans="1:13" ht="15" customHeight="1" x14ac:dyDescent="0.25">
      <c r="B5" s="329" t="s">
        <v>343</v>
      </c>
      <c r="C5" s="336"/>
      <c r="D5" s="336"/>
    </row>
    <row r="6" spans="1:13" ht="15" x14ac:dyDescent="0.25">
      <c r="B6" s="329" t="s">
        <v>1259</v>
      </c>
      <c r="C6" s="336"/>
      <c r="D6" s="336"/>
    </row>
    <row r="7" spans="1:13" ht="15" x14ac:dyDescent="0.25">
      <c r="B7" s="336"/>
      <c r="C7" s="336"/>
      <c r="D7" s="336"/>
    </row>
    <row r="9" spans="1:13" ht="15.6" x14ac:dyDescent="0.3">
      <c r="B9" s="330" t="s">
        <v>1480</v>
      </c>
    </row>
    <row r="10" spans="1:13" ht="40.5" customHeight="1" x14ac:dyDescent="0.25">
      <c r="B10" s="1218" t="s">
        <v>1166</v>
      </c>
      <c r="C10" s="1218"/>
      <c r="D10" s="1218"/>
      <c r="E10" s="1218"/>
      <c r="F10" s="1218"/>
      <c r="G10" s="1218"/>
      <c r="H10" s="1218"/>
      <c r="I10" s="1218"/>
      <c r="J10" s="1218"/>
      <c r="K10" s="1218"/>
      <c r="L10" s="1218"/>
      <c r="M10" s="1218"/>
    </row>
    <row r="11" spans="1:13" ht="15.6" x14ac:dyDescent="0.25">
      <c r="B11" s="329" t="s">
        <v>1163</v>
      </c>
    </row>
    <row r="12" spans="1:13" x14ac:dyDescent="0.25">
      <c r="B12" s="329"/>
    </row>
    <row r="13" spans="1:13" ht="33.75" customHeight="1" x14ac:dyDescent="0.25">
      <c r="B13" s="1219" t="s">
        <v>567</v>
      </c>
      <c r="C13" s="1221" t="s">
        <v>1170</v>
      </c>
      <c r="D13" s="1221"/>
      <c r="E13" s="1221"/>
      <c r="F13" s="1221"/>
      <c r="G13" s="1221"/>
      <c r="H13" s="331"/>
      <c r="I13" s="1222" t="s">
        <v>576</v>
      </c>
      <c r="J13" s="1222"/>
      <c r="K13" s="1222"/>
      <c r="L13" s="1222"/>
      <c r="M13" s="1222"/>
    </row>
    <row r="14" spans="1:13" x14ac:dyDescent="0.25">
      <c r="B14" s="1220"/>
      <c r="C14" s="365">
        <v>2009</v>
      </c>
      <c r="D14" s="365">
        <v>2010</v>
      </c>
      <c r="E14" s="365">
        <v>2011</v>
      </c>
      <c r="F14" s="365">
        <v>2012</v>
      </c>
      <c r="G14" s="365">
        <v>2013</v>
      </c>
      <c r="H14" s="366"/>
      <c r="I14" s="365">
        <v>2009</v>
      </c>
      <c r="J14" s="365">
        <v>2010</v>
      </c>
      <c r="K14" s="365">
        <v>2011</v>
      </c>
      <c r="L14" s="365">
        <v>2012</v>
      </c>
      <c r="M14" s="365">
        <v>2013</v>
      </c>
    </row>
    <row r="15" spans="1:13" ht="12.75" customHeight="1" x14ac:dyDescent="0.25">
      <c r="B15" s="332" t="s">
        <v>568</v>
      </c>
    </row>
    <row r="16" spans="1:13" x14ac:dyDescent="0.25">
      <c r="B16" s="333" t="s">
        <v>569</v>
      </c>
      <c r="C16" s="419">
        <v>115384.36323572152</v>
      </c>
      <c r="D16" s="419">
        <v>118634.24889615223</v>
      </c>
      <c r="E16" s="419">
        <v>110511.34602260818</v>
      </c>
      <c r="F16" s="419">
        <v>143612.02171400661</v>
      </c>
      <c r="G16" s="419">
        <v>125318.6362333664</v>
      </c>
      <c r="H16" s="419"/>
      <c r="I16" s="419">
        <v>11678.442540873682</v>
      </c>
      <c r="J16" s="419">
        <v>11921.270750301455</v>
      </c>
      <c r="K16" s="419">
        <v>11884.9974948703</v>
      </c>
      <c r="L16" s="419">
        <v>15296.1685224065</v>
      </c>
      <c r="M16" s="419">
        <v>13834.697640083643</v>
      </c>
    </row>
    <row r="17" spans="2:13" x14ac:dyDescent="0.25">
      <c r="B17" s="333" t="s">
        <v>570</v>
      </c>
      <c r="C17" s="419">
        <v>113340</v>
      </c>
      <c r="D17" s="419">
        <v>116033</v>
      </c>
      <c r="E17" s="419">
        <v>117514</v>
      </c>
      <c r="F17" s="419">
        <v>119336.78571738253</v>
      </c>
      <c r="G17" s="419">
        <v>118375.92385499949</v>
      </c>
      <c r="H17" s="419"/>
      <c r="I17" s="419">
        <v>15204</v>
      </c>
      <c r="J17" s="419">
        <v>15827</v>
      </c>
      <c r="K17" s="419">
        <v>16489</v>
      </c>
      <c r="L17" s="419">
        <v>15966.876712328767</v>
      </c>
      <c r="M17" s="419">
        <v>14569.12095304779</v>
      </c>
    </row>
    <row r="18" spans="2:13" x14ac:dyDescent="0.25">
      <c r="B18" s="334" t="s">
        <v>571</v>
      </c>
      <c r="C18" s="419"/>
      <c r="D18" s="419"/>
      <c r="E18" s="419"/>
      <c r="F18" s="419"/>
      <c r="G18" s="419"/>
      <c r="H18" s="419"/>
      <c r="I18" s="419"/>
      <c r="J18" s="419"/>
      <c r="K18" s="419"/>
      <c r="L18" s="419"/>
      <c r="M18" s="419"/>
    </row>
    <row r="19" spans="2:13" x14ac:dyDescent="0.25">
      <c r="B19" s="333" t="s">
        <v>572</v>
      </c>
      <c r="C19" s="419">
        <v>13361</v>
      </c>
      <c r="D19" s="419">
        <v>15020.323287671232</v>
      </c>
      <c r="E19" s="419">
        <v>16580</v>
      </c>
      <c r="F19" s="419">
        <v>19448.282921232876</v>
      </c>
      <c r="G19" s="419">
        <v>17216.352571666153</v>
      </c>
      <c r="H19" s="419"/>
      <c r="I19" s="419">
        <v>3524</v>
      </c>
      <c r="J19" s="419">
        <v>4302.4854410958906</v>
      </c>
      <c r="K19" s="419">
        <v>4047.83</v>
      </c>
      <c r="L19" s="419">
        <v>2268</v>
      </c>
      <c r="M19" s="419">
        <v>5661.4928058099313</v>
      </c>
    </row>
    <row r="20" spans="2:13" x14ac:dyDescent="0.25">
      <c r="B20" s="333" t="s">
        <v>573</v>
      </c>
      <c r="C20" s="419">
        <v>7887.1</v>
      </c>
      <c r="D20" s="419">
        <v>7467.1</v>
      </c>
      <c r="E20" s="419">
        <v>8295.1</v>
      </c>
      <c r="F20" s="419">
        <v>8226.5075342465752</v>
      </c>
      <c r="G20" s="419">
        <v>10964.143218300924</v>
      </c>
      <c r="H20" s="419"/>
      <c r="I20" s="419">
        <v>2658.47</v>
      </c>
      <c r="J20" s="419">
        <v>3417.6854410958904</v>
      </c>
      <c r="K20" s="419">
        <v>1648.5</v>
      </c>
      <c r="L20" s="419">
        <v>278</v>
      </c>
      <c r="M20" s="419">
        <v>1109</v>
      </c>
    </row>
    <row r="21" spans="2:13" x14ac:dyDescent="0.25">
      <c r="B21" s="335" t="s">
        <v>574</v>
      </c>
      <c r="C21" s="420">
        <v>17637</v>
      </c>
      <c r="D21" s="420">
        <v>15702</v>
      </c>
      <c r="E21" s="420">
        <v>18576</v>
      </c>
      <c r="F21" s="420">
        <v>28795</v>
      </c>
      <c r="G21" s="420">
        <v>44530</v>
      </c>
      <c r="H21" s="420"/>
      <c r="I21" s="420">
        <v>4210.63</v>
      </c>
      <c r="J21" s="420">
        <v>4488</v>
      </c>
      <c r="K21" s="420">
        <v>4086</v>
      </c>
      <c r="L21" s="420">
        <v>4343</v>
      </c>
      <c r="M21" s="420">
        <v>6100</v>
      </c>
    </row>
    <row r="23" spans="2:13" x14ac:dyDescent="0.25">
      <c r="B23" s="936" t="s">
        <v>1279</v>
      </c>
      <c r="C23" s="936"/>
      <c r="D23" s="936"/>
      <c r="E23" s="936"/>
      <c r="F23" s="936"/>
      <c r="G23" s="936"/>
      <c r="H23" s="936"/>
      <c r="I23" s="936"/>
      <c r="J23" s="936"/>
      <c r="K23" s="936"/>
      <c r="L23" s="936"/>
      <c r="M23" s="936"/>
    </row>
  </sheetData>
  <sheetProtection algorithmName="SHA-512" hashValue="8Je9pnwJ9ogMFLzdPHg7KKSVlgwiK07u8DnxRwY6D5AuhpnnrN5mtkITmRDouh+TD9oltupl4CAAMH3zZmSzsA==" saltValue="vYFSS5CrcfLqZmatloujyw==" spinCount="100000" sheet="1" objects="1" scenarios="1"/>
  <mergeCells count="5">
    <mergeCell ref="B10:M10"/>
    <mergeCell ref="B13:B14"/>
    <mergeCell ref="C13:G13"/>
    <mergeCell ref="I13:M13"/>
    <mergeCell ref="B23:M23"/>
  </mergeCells>
  <conditionalFormatting sqref="C16:M21">
    <cfRule type="cellIs" dxfId="3" priority="3" stopIfTrue="1" operator="equal">
      <formula>"ND"</formula>
    </cfRule>
  </conditionalFormatting>
  <conditionalFormatting sqref="C14:M14">
    <cfRule type="cellIs" dxfId="2" priority="2" stopIfTrue="1" operator="equal">
      <formula>"ND"</formula>
    </cfRule>
  </conditionalFormatting>
  <conditionalFormatting sqref="I13">
    <cfRule type="cellIs" dxfId="1" priority="1" stopIfTrue="1" operator="equal">
      <formula>"ND"</formula>
    </cfRule>
  </conditionalFormatting>
  <hyperlinks>
    <hyperlink ref="A1" location="'C3'!A1" display="Regresar"/>
    <hyperlink ref="C1" location="'M 3.2.2.a.1-b.1'!A1" display="Ver metadato "/>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N60"/>
  <sheetViews>
    <sheetView showGridLines="0" zoomScale="80" zoomScaleNormal="80" workbookViewId="0">
      <selection activeCell="E12" sqref="E12:M14"/>
    </sheetView>
  </sheetViews>
  <sheetFormatPr defaultColWidth="11.44140625" defaultRowHeight="14.4" x14ac:dyDescent="0.3"/>
  <cols>
    <col min="1" max="1" width="11.44140625" style="343"/>
    <col min="2" max="2" width="21" style="343" customWidth="1"/>
    <col min="3" max="3" width="15.6640625" style="343" customWidth="1"/>
    <col min="4" max="4" width="18" style="343" customWidth="1"/>
    <col min="5" max="5" width="24" style="343" customWidth="1"/>
    <col min="6" max="6" width="16.88671875" style="343" customWidth="1"/>
    <col min="7" max="7" width="20.6640625" style="343" customWidth="1"/>
    <col min="8" max="8" width="23.5546875" style="343" customWidth="1"/>
    <col min="9" max="9" width="22.33203125" style="343" customWidth="1"/>
    <col min="10" max="10" width="22.88671875" style="343" customWidth="1"/>
    <col min="11" max="11" width="17" style="343" customWidth="1"/>
    <col min="12" max="12" width="10.5546875" style="343" customWidth="1"/>
    <col min="13" max="13" width="29.6640625" style="343" customWidth="1"/>
    <col min="14" max="16384" width="11.44140625" style="343"/>
  </cols>
  <sheetData>
    <row r="1" spans="1:14" ht="15.6" x14ac:dyDescent="0.3">
      <c r="A1" s="106" t="s">
        <v>183</v>
      </c>
      <c r="B1" s="341"/>
      <c r="C1" s="341"/>
      <c r="D1" s="341"/>
      <c r="E1" s="342"/>
      <c r="F1" s="342"/>
      <c r="G1" s="342"/>
      <c r="H1" s="342"/>
      <c r="I1" s="342"/>
      <c r="J1" s="342"/>
      <c r="K1" s="342"/>
      <c r="L1" s="342"/>
      <c r="M1" s="342"/>
      <c r="N1" s="342"/>
    </row>
    <row r="2" spans="1:14" ht="15.6" x14ac:dyDescent="0.3">
      <c r="A2" s="188"/>
      <c r="B2" s="341"/>
      <c r="C2" s="341"/>
      <c r="D2" s="341"/>
      <c r="E2" s="342"/>
      <c r="F2" s="342"/>
      <c r="G2" s="342"/>
      <c r="H2" s="342"/>
      <c r="I2" s="342"/>
      <c r="J2" s="342"/>
      <c r="K2" s="342"/>
      <c r="L2" s="342"/>
      <c r="M2" s="342"/>
      <c r="N2" s="342"/>
    </row>
    <row r="3" spans="1:14" ht="15.6" x14ac:dyDescent="0.3">
      <c r="A3" s="342"/>
      <c r="B3" s="943" t="s">
        <v>202</v>
      </c>
      <c r="C3" s="943"/>
      <c r="D3" s="943"/>
      <c r="E3" s="943"/>
      <c r="F3" s="943"/>
      <c r="G3" s="943"/>
      <c r="H3" s="943"/>
      <c r="I3" s="943"/>
      <c r="J3" s="943"/>
      <c r="K3" s="943"/>
      <c r="L3" s="943"/>
      <c r="M3" s="943"/>
      <c r="N3" s="342"/>
    </row>
    <row r="4" spans="1:14" ht="16.2" thickBot="1" x14ac:dyDescent="0.35">
      <c r="A4" s="342"/>
      <c r="B4" s="944"/>
      <c r="C4" s="944"/>
      <c r="D4" s="944"/>
      <c r="E4" s="944"/>
      <c r="F4" s="944"/>
      <c r="G4" s="944"/>
      <c r="H4" s="944"/>
      <c r="I4" s="944"/>
      <c r="J4" s="944"/>
      <c r="K4" s="944"/>
      <c r="L4" s="944"/>
      <c r="M4" s="944"/>
      <c r="N4" s="342"/>
    </row>
    <row r="5" spans="1:14" ht="18" thickBot="1" x14ac:dyDescent="0.35">
      <c r="A5" s="342"/>
      <c r="B5" s="945" t="s">
        <v>286</v>
      </c>
      <c r="C5" s="946"/>
      <c r="D5" s="946"/>
      <c r="E5" s="946"/>
      <c r="F5" s="946" t="s">
        <v>552</v>
      </c>
      <c r="G5" s="946"/>
      <c r="H5" s="946"/>
      <c r="I5" s="946"/>
      <c r="J5" s="946" t="s">
        <v>205</v>
      </c>
      <c r="K5" s="946"/>
      <c r="L5" s="946"/>
      <c r="M5" s="947"/>
      <c r="N5" s="342"/>
    </row>
    <row r="6" spans="1:14" ht="15.6" x14ac:dyDescent="0.3">
      <c r="A6" s="342"/>
      <c r="B6" s="948" t="s">
        <v>206</v>
      </c>
      <c r="C6" s="948"/>
      <c r="D6" s="948"/>
      <c r="E6" s="948"/>
      <c r="F6" s="948"/>
      <c r="G6" s="948"/>
      <c r="H6" s="948"/>
      <c r="I6" s="948"/>
      <c r="J6" s="948"/>
      <c r="K6" s="369"/>
      <c r="L6" s="369"/>
      <c r="M6" s="369"/>
      <c r="N6" s="342"/>
    </row>
    <row r="7" spans="1:14" ht="15.6" x14ac:dyDescent="0.3">
      <c r="A7" s="342"/>
      <c r="B7" s="943" t="s">
        <v>207</v>
      </c>
      <c r="C7" s="943"/>
      <c r="D7" s="943"/>
      <c r="E7" s="943"/>
      <c r="F7" s="943"/>
      <c r="G7" s="943"/>
      <c r="H7" s="943"/>
      <c r="I7" s="943"/>
      <c r="J7" s="943"/>
      <c r="K7" s="943"/>
      <c r="L7" s="943"/>
      <c r="M7" s="943"/>
      <c r="N7" s="342"/>
    </row>
    <row r="8" spans="1:14" ht="16.2" thickBot="1" x14ac:dyDescent="0.35">
      <c r="A8" s="342"/>
      <c r="B8" s="944"/>
      <c r="C8" s="944"/>
      <c r="D8" s="944"/>
      <c r="E8" s="944"/>
      <c r="F8" s="944"/>
      <c r="G8" s="944"/>
      <c r="H8" s="944"/>
      <c r="I8" s="944"/>
      <c r="J8" s="944"/>
      <c r="K8" s="369"/>
      <c r="L8" s="369"/>
      <c r="M8" s="369"/>
      <c r="N8" s="342"/>
    </row>
    <row r="9" spans="1:14" ht="15.6" x14ac:dyDescent="0.3">
      <c r="A9" s="342"/>
      <c r="B9" s="949" t="s">
        <v>208</v>
      </c>
      <c r="C9" s="950"/>
      <c r="D9" s="950"/>
      <c r="E9" s="950" t="s">
        <v>1498</v>
      </c>
      <c r="F9" s="950"/>
      <c r="G9" s="950"/>
      <c r="H9" s="950" t="s">
        <v>209</v>
      </c>
      <c r="I9" s="950"/>
      <c r="J9" s="950"/>
      <c r="K9" s="950"/>
      <c r="L9" s="950"/>
      <c r="M9" s="951"/>
      <c r="N9" s="342"/>
    </row>
    <row r="10" spans="1:14" ht="40.5" customHeight="1" x14ac:dyDescent="0.3">
      <c r="A10" s="342"/>
      <c r="B10" s="937" t="s">
        <v>210</v>
      </c>
      <c r="C10" s="938"/>
      <c r="D10" s="939"/>
      <c r="E10" s="940" t="s">
        <v>1167</v>
      </c>
      <c r="F10" s="941"/>
      <c r="G10" s="941"/>
      <c r="H10" s="941"/>
      <c r="I10" s="941"/>
      <c r="J10" s="941"/>
      <c r="K10" s="941"/>
      <c r="L10" s="941"/>
      <c r="M10" s="942"/>
      <c r="N10" s="342"/>
    </row>
    <row r="11" spans="1:14" ht="17.399999999999999" x14ac:dyDescent="0.3">
      <c r="A11" s="342"/>
      <c r="B11" s="937" t="s">
        <v>211</v>
      </c>
      <c r="C11" s="938"/>
      <c r="D11" s="939"/>
      <c r="E11" s="952" t="s">
        <v>610</v>
      </c>
      <c r="F11" s="938"/>
      <c r="G11" s="938"/>
      <c r="H11" s="938"/>
      <c r="I11" s="938"/>
      <c r="J11" s="938"/>
      <c r="K11" s="938"/>
      <c r="L11" s="938"/>
      <c r="M11" s="953"/>
      <c r="N11" s="342"/>
    </row>
    <row r="12" spans="1:14" ht="15.6" x14ac:dyDescent="0.3">
      <c r="A12" s="342"/>
      <c r="B12" s="804" t="s">
        <v>1311</v>
      </c>
      <c r="C12" s="794"/>
      <c r="D12" s="794"/>
      <c r="E12" s="954" t="s">
        <v>169</v>
      </c>
      <c r="F12" s="955" t="s">
        <v>169</v>
      </c>
      <c r="G12" s="955" t="s">
        <v>169</v>
      </c>
      <c r="H12" s="955" t="s">
        <v>169</v>
      </c>
      <c r="I12" s="955" t="s">
        <v>169</v>
      </c>
      <c r="J12" s="955" t="s">
        <v>169</v>
      </c>
      <c r="K12" s="955" t="s">
        <v>169</v>
      </c>
      <c r="L12" s="955" t="s">
        <v>169</v>
      </c>
      <c r="M12" s="956" t="s">
        <v>169</v>
      </c>
      <c r="N12" s="342"/>
    </row>
    <row r="13" spans="1:14" ht="15.6" x14ac:dyDescent="0.3">
      <c r="A13" s="342"/>
      <c r="B13" s="804" t="s">
        <v>1312</v>
      </c>
      <c r="C13" s="794"/>
      <c r="D13" s="794"/>
      <c r="E13" s="954" t="s">
        <v>342</v>
      </c>
      <c r="F13" s="955" t="s">
        <v>342</v>
      </c>
      <c r="G13" s="955" t="s">
        <v>342</v>
      </c>
      <c r="H13" s="955" t="s">
        <v>342</v>
      </c>
      <c r="I13" s="955" t="s">
        <v>342</v>
      </c>
      <c r="J13" s="955" t="s">
        <v>342</v>
      </c>
      <c r="K13" s="955" t="s">
        <v>342</v>
      </c>
      <c r="L13" s="955" t="s">
        <v>342</v>
      </c>
      <c r="M13" s="956" t="s">
        <v>342</v>
      </c>
      <c r="N13" s="342"/>
    </row>
    <row r="14" spans="1:14" ht="15.6" x14ac:dyDescent="0.3">
      <c r="A14" s="342"/>
      <c r="B14" s="804" t="s">
        <v>1313</v>
      </c>
      <c r="C14" s="794"/>
      <c r="D14" s="794"/>
      <c r="E14" s="957" t="s">
        <v>343</v>
      </c>
      <c r="F14" s="958" t="s">
        <v>343</v>
      </c>
      <c r="G14" s="958" t="s">
        <v>343</v>
      </c>
      <c r="H14" s="958" t="s">
        <v>343</v>
      </c>
      <c r="I14" s="958" t="s">
        <v>343</v>
      </c>
      <c r="J14" s="958" t="s">
        <v>343</v>
      </c>
      <c r="K14" s="958" t="s">
        <v>343</v>
      </c>
      <c r="L14" s="958" t="s">
        <v>343</v>
      </c>
      <c r="M14" s="959" t="s">
        <v>343</v>
      </c>
      <c r="N14" s="342"/>
    </row>
    <row r="15" spans="1:14" ht="15.6" x14ac:dyDescent="0.3">
      <c r="A15" s="342"/>
      <c r="B15" s="960" t="s">
        <v>215</v>
      </c>
      <c r="C15" s="961"/>
      <c r="D15" s="961"/>
      <c r="E15" s="962"/>
      <c r="F15" s="963"/>
      <c r="G15" s="963"/>
      <c r="H15" s="963"/>
      <c r="I15" s="963"/>
      <c r="J15" s="963"/>
      <c r="K15" s="963"/>
      <c r="L15" s="963"/>
      <c r="M15" s="964"/>
      <c r="N15" s="342"/>
    </row>
    <row r="16" spans="1:14" ht="15.6" x14ac:dyDescent="0.3">
      <c r="A16" s="342"/>
      <c r="B16" s="960" t="s">
        <v>216</v>
      </c>
      <c r="C16" s="961"/>
      <c r="D16" s="961"/>
      <c r="E16" s="965" t="s">
        <v>443</v>
      </c>
      <c r="F16" s="966"/>
      <c r="G16" s="966"/>
      <c r="H16" s="966"/>
      <c r="I16" s="966"/>
      <c r="J16" s="966"/>
      <c r="K16" s="966"/>
      <c r="L16" s="966"/>
      <c r="M16" s="967"/>
      <c r="N16" s="342"/>
    </row>
    <row r="17" spans="1:14" ht="15.6" x14ac:dyDescent="0.3">
      <c r="A17" s="342"/>
      <c r="B17" s="960" t="s">
        <v>218</v>
      </c>
      <c r="C17" s="961"/>
      <c r="D17" s="961"/>
      <c r="E17" s="954" t="s">
        <v>611</v>
      </c>
      <c r="F17" s="955"/>
      <c r="G17" s="968"/>
      <c r="H17" s="957" t="s">
        <v>394</v>
      </c>
      <c r="I17" s="958"/>
      <c r="J17" s="958"/>
      <c r="K17" s="958"/>
      <c r="L17" s="958"/>
      <c r="M17" s="959"/>
      <c r="N17" s="342"/>
    </row>
    <row r="18" spans="1:14" ht="15.6" x14ac:dyDescent="0.3">
      <c r="A18" s="342"/>
      <c r="B18" s="960" t="s">
        <v>221</v>
      </c>
      <c r="C18" s="961"/>
      <c r="D18" s="961"/>
      <c r="E18" s="957" t="s">
        <v>222</v>
      </c>
      <c r="F18" s="958"/>
      <c r="G18" s="958"/>
      <c r="H18" s="958"/>
      <c r="I18" s="958"/>
      <c r="J18" s="958"/>
      <c r="K18" s="958"/>
      <c r="L18" s="958"/>
      <c r="M18" s="959"/>
      <c r="N18" s="342"/>
    </row>
    <row r="19" spans="1:14" ht="15.6" x14ac:dyDescent="0.3">
      <c r="A19" s="342"/>
      <c r="B19" s="937" t="s">
        <v>223</v>
      </c>
      <c r="C19" s="938"/>
      <c r="D19" s="939"/>
      <c r="E19" s="957"/>
      <c r="F19" s="958"/>
      <c r="G19" s="958"/>
      <c r="H19" s="958"/>
      <c r="I19" s="958"/>
      <c r="J19" s="958"/>
      <c r="K19" s="958"/>
      <c r="L19" s="958"/>
      <c r="M19" s="959"/>
      <c r="N19" s="342"/>
    </row>
    <row r="20" spans="1:14" ht="51" customHeight="1" thickBot="1" x14ac:dyDescent="0.35">
      <c r="A20" s="342"/>
      <c r="B20" s="969" t="s">
        <v>225</v>
      </c>
      <c r="C20" s="970"/>
      <c r="D20" s="971"/>
      <c r="E20" s="972" t="s">
        <v>470</v>
      </c>
      <c r="F20" s="972"/>
      <c r="G20" s="973" t="s">
        <v>471</v>
      </c>
      <c r="H20" s="973"/>
      <c r="I20" s="972" t="s">
        <v>228</v>
      </c>
      <c r="J20" s="972"/>
      <c r="K20" s="972"/>
      <c r="L20" s="972"/>
      <c r="M20" s="974"/>
      <c r="N20" s="342"/>
    </row>
    <row r="21" spans="1:14" ht="15.6" x14ac:dyDescent="0.3">
      <c r="A21" s="342"/>
      <c r="B21" s="944"/>
      <c r="C21" s="944"/>
      <c r="D21" s="944"/>
      <c r="E21" s="944"/>
      <c r="F21" s="944"/>
      <c r="G21" s="944"/>
      <c r="H21" s="944"/>
      <c r="I21" s="944"/>
      <c r="J21" s="944"/>
      <c r="K21" s="944"/>
      <c r="L21" s="944"/>
      <c r="M21" s="944"/>
      <c r="N21" s="342"/>
    </row>
    <row r="22" spans="1:14" ht="15.6" x14ac:dyDescent="0.3">
      <c r="A22" s="342"/>
      <c r="B22" s="943" t="s">
        <v>229</v>
      </c>
      <c r="C22" s="943"/>
      <c r="D22" s="943"/>
      <c r="E22" s="943"/>
      <c r="F22" s="943"/>
      <c r="G22" s="943"/>
      <c r="H22" s="943"/>
      <c r="I22" s="943"/>
      <c r="J22" s="943"/>
      <c r="K22" s="943"/>
      <c r="L22" s="943"/>
      <c r="M22" s="943"/>
      <c r="N22" s="342"/>
    </row>
    <row r="23" spans="1:14" ht="16.2" thickBot="1" x14ac:dyDescent="0.35">
      <c r="A23" s="342"/>
      <c r="B23" s="944"/>
      <c r="C23" s="944"/>
      <c r="D23" s="944"/>
      <c r="E23" s="944"/>
      <c r="F23" s="944"/>
      <c r="G23" s="944"/>
      <c r="H23" s="944"/>
      <c r="I23" s="944"/>
      <c r="J23" s="944"/>
      <c r="K23" s="944"/>
      <c r="L23" s="944"/>
      <c r="M23" s="944"/>
      <c r="N23" s="342"/>
    </row>
    <row r="24" spans="1:14" ht="141" customHeight="1" thickBot="1" x14ac:dyDescent="0.35">
      <c r="A24" s="342"/>
      <c r="B24" s="949" t="s">
        <v>230</v>
      </c>
      <c r="C24" s="950"/>
      <c r="D24" s="950"/>
      <c r="E24" s="975" t="s">
        <v>1168</v>
      </c>
      <c r="F24" s="976"/>
      <c r="G24" s="976"/>
      <c r="H24" s="976"/>
      <c r="I24" s="976"/>
      <c r="J24" s="976"/>
      <c r="K24" s="976"/>
      <c r="L24" s="976"/>
      <c r="M24" s="977"/>
      <c r="N24" s="342"/>
    </row>
    <row r="25" spans="1:14" ht="274.5" customHeight="1" x14ac:dyDescent="0.3">
      <c r="A25" s="342"/>
      <c r="B25" s="949" t="s">
        <v>612</v>
      </c>
      <c r="C25" s="950"/>
      <c r="D25" s="950"/>
      <c r="E25" s="957" t="s">
        <v>627</v>
      </c>
      <c r="F25" s="958"/>
      <c r="G25" s="958"/>
      <c r="H25" s="958"/>
      <c r="I25" s="958"/>
      <c r="J25" s="958"/>
      <c r="K25" s="958"/>
      <c r="L25" s="958"/>
      <c r="M25" s="959"/>
      <c r="N25" s="342"/>
    </row>
    <row r="26" spans="1:14" ht="37.5" customHeight="1" x14ac:dyDescent="0.3">
      <c r="A26" s="342"/>
      <c r="B26" s="960" t="s">
        <v>232</v>
      </c>
      <c r="C26" s="961"/>
      <c r="D26" s="961"/>
      <c r="E26" s="957" t="s">
        <v>1169</v>
      </c>
      <c r="F26" s="958"/>
      <c r="G26" s="958"/>
      <c r="H26" s="958"/>
      <c r="I26" s="958"/>
      <c r="J26" s="958"/>
      <c r="K26" s="958"/>
      <c r="L26" s="958"/>
      <c r="M26" s="959"/>
      <c r="N26" s="342"/>
    </row>
    <row r="27" spans="1:14" ht="35.25" customHeight="1" x14ac:dyDescent="0.3">
      <c r="A27" s="342"/>
      <c r="B27" s="960" t="s">
        <v>233</v>
      </c>
      <c r="C27" s="961"/>
      <c r="D27" s="961"/>
      <c r="E27" s="978" t="s">
        <v>628</v>
      </c>
      <c r="F27" s="979"/>
      <c r="G27" s="979"/>
      <c r="H27" s="979"/>
      <c r="I27" s="979"/>
      <c r="J27" s="979"/>
      <c r="K27" s="979"/>
      <c r="L27" s="979"/>
      <c r="M27" s="980"/>
      <c r="N27" s="342"/>
    </row>
    <row r="28" spans="1:14" ht="99.75" customHeight="1" x14ac:dyDescent="0.3">
      <c r="A28" s="342"/>
      <c r="B28" s="960" t="s">
        <v>234</v>
      </c>
      <c r="C28" s="961"/>
      <c r="D28" s="961"/>
      <c r="E28" s="965" t="s">
        <v>629</v>
      </c>
      <c r="F28" s="966"/>
      <c r="G28" s="966"/>
      <c r="H28" s="966"/>
      <c r="I28" s="966"/>
      <c r="J28" s="966"/>
      <c r="K28" s="966"/>
      <c r="L28" s="966"/>
      <c r="M28" s="967"/>
      <c r="N28" s="342"/>
    </row>
    <row r="29" spans="1:14" ht="34.5" customHeight="1" x14ac:dyDescent="0.3">
      <c r="A29" s="342"/>
      <c r="B29" s="960" t="s">
        <v>235</v>
      </c>
      <c r="C29" s="961"/>
      <c r="D29" s="961"/>
      <c r="E29" s="981" t="s">
        <v>1280</v>
      </c>
      <c r="F29" s="982"/>
      <c r="G29" s="982"/>
      <c r="H29" s="982"/>
      <c r="I29" s="982"/>
      <c r="J29" s="982"/>
      <c r="K29" s="982"/>
      <c r="L29" s="982"/>
      <c r="M29" s="983"/>
      <c r="N29" s="342"/>
    </row>
    <row r="30" spans="1:14" ht="33.75" customHeight="1" x14ac:dyDescent="0.3">
      <c r="A30" s="342"/>
      <c r="B30" s="984" t="s">
        <v>236</v>
      </c>
      <c r="C30" s="958"/>
      <c r="D30" s="985"/>
      <c r="E30" s="371"/>
      <c r="F30" s="961" t="s">
        <v>237</v>
      </c>
      <c r="G30" s="961"/>
      <c r="H30" s="371" t="s">
        <v>238</v>
      </c>
      <c r="I30" s="961" t="s">
        <v>239</v>
      </c>
      <c r="J30" s="961"/>
      <c r="K30" s="986" t="s">
        <v>553</v>
      </c>
      <c r="L30" s="986"/>
      <c r="M30" s="372" t="s">
        <v>374</v>
      </c>
      <c r="N30" s="342"/>
    </row>
    <row r="31" spans="1:14" ht="27" customHeight="1" x14ac:dyDescent="0.3">
      <c r="A31" s="342"/>
      <c r="B31" s="960" t="s">
        <v>242</v>
      </c>
      <c r="C31" s="961"/>
      <c r="D31" s="961"/>
      <c r="E31" s="987" t="s">
        <v>614</v>
      </c>
      <c r="F31" s="987"/>
      <c r="G31" s="987"/>
      <c r="H31" s="987"/>
      <c r="I31" s="987"/>
      <c r="J31" s="987"/>
      <c r="K31" s="987"/>
      <c r="L31" s="987"/>
      <c r="M31" s="988"/>
      <c r="N31" s="342"/>
    </row>
    <row r="32" spans="1:14" ht="17.399999999999999" x14ac:dyDescent="0.3">
      <c r="A32" s="342"/>
      <c r="B32" s="960" t="s">
        <v>218</v>
      </c>
      <c r="C32" s="961"/>
      <c r="D32" s="961"/>
      <c r="E32" s="989" t="s">
        <v>615</v>
      </c>
      <c r="F32" s="961"/>
      <c r="G32" s="961"/>
      <c r="H32" s="961"/>
      <c r="I32" s="961"/>
      <c r="J32" s="961" t="s">
        <v>245</v>
      </c>
      <c r="K32" s="961"/>
      <c r="L32" s="961"/>
      <c r="M32" s="990"/>
      <c r="N32" s="342"/>
    </row>
    <row r="33" spans="1:14" ht="15.6" x14ac:dyDescent="0.3">
      <c r="A33" s="342"/>
      <c r="B33" s="960" t="s">
        <v>246</v>
      </c>
      <c r="C33" s="961"/>
      <c r="D33" s="961"/>
      <c r="E33" s="991" t="s">
        <v>616</v>
      </c>
      <c r="F33" s="992"/>
      <c r="G33" s="992"/>
      <c r="H33" s="992"/>
      <c r="I33" s="992"/>
      <c r="J33" s="992"/>
      <c r="K33" s="992"/>
      <c r="L33" s="992"/>
      <c r="M33" s="993"/>
      <c r="N33" s="342"/>
    </row>
    <row r="34" spans="1:14" ht="15.6" x14ac:dyDescent="0.3">
      <c r="A34" s="342"/>
      <c r="B34" s="370" t="s">
        <v>248</v>
      </c>
      <c r="C34" s="371"/>
      <c r="D34" s="371"/>
      <c r="E34" s="961"/>
      <c r="F34" s="961"/>
      <c r="G34" s="961"/>
      <c r="H34" s="961"/>
      <c r="I34" s="961"/>
      <c r="J34" s="961"/>
      <c r="K34" s="961"/>
      <c r="L34" s="961"/>
      <c r="M34" s="990"/>
      <c r="N34" s="342"/>
    </row>
    <row r="35" spans="1:14" ht="15.6" x14ac:dyDescent="0.3">
      <c r="A35" s="342"/>
      <c r="B35" s="994"/>
      <c r="C35" s="995"/>
      <c r="D35" s="995"/>
      <c r="E35" s="995"/>
      <c r="F35" s="995"/>
      <c r="G35" s="995"/>
      <c r="H35" s="995"/>
      <c r="I35" s="995"/>
      <c r="J35" s="995"/>
      <c r="K35" s="995"/>
      <c r="L35" s="995"/>
      <c r="M35" s="996"/>
      <c r="N35" s="342"/>
    </row>
    <row r="36" spans="1:14" ht="15.6" x14ac:dyDescent="0.3">
      <c r="A36" s="342"/>
      <c r="B36" s="997" t="s">
        <v>249</v>
      </c>
      <c r="C36" s="998"/>
      <c r="D36" s="998"/>
      <c r="E36" s="998"/>
      <c r="F36" s="998"/>
      <c r="G36" s="998"/>
      <c r="H36" s="998"/>
      <c r="I36" s="998"/>
      <c r="J36" s="998"/>
      <c r="K36" s="998"/>
      <c r="L36" s="998"/>
      <c r="M36" s="999"/>
      <c r="N36" s="342"/>
    </row>
    <row r="37" spans="1:14" ht="16.2" thickBot="1" x14ac:dyDescent="0.35">
      <c r="A37" s="342"/>
      <c r="B37" s="1000"/>
      <c r="C37" s="1001"/>
      <c r="D37" s="1001"/>
      <c r="E37" s="1001"/>
      <c r="F37" s="1001"/>
      <c r="G37" s="1001"/>
      <c r="H37" s="1001"/>
      <c r="I37" s="1001"/>
      <c r="J37" s="1001"/>
      <c r="K37" s="1001"/>
      <c r="L37" s="1001"/>
      <c r="M37" s="1002"/>
      <c r="N37" s="342"/>
    </row>
    <row r="38" spans="1:14" ht="15.6" x14ac:dyDescent="0.3">
      <c r="A38" s="342"/>
      <c r="B38" s="1003"/>
      <c r="C38" s="1004"/>
      <c r="D38" s="1004"/>
      <c r="E38" s="1004"/>
      <c r="F38" s="1004"/>
      <c r="G38" s="1004"/>
      <c r="H38" s="1004"/>
      <c r="I38" s="1004"/>
      <c r="J38" s="1004"/>
      <c r="K38" s="1004"/>
      <c r="L38" s="1004"/>
      <c r="M38" s="1005"/>
      <c r="N38" s="342"/>
    </row>
    <row r="39" spans="1:14" ht="15.6" x14ac:dyDescent="0.3">
      <c r="A39" s="342"/>
      <c r="B39" s="369"/>
      <c r="C39" s="369"/>
      <c r="D39" s="369"/>
      <c r="E39" s="369"/>
      <c r="F39" s="369"/>
      <c r="G39" s="369"/>
      <c r="H39" s="369"/>
      <c r="I39" s="369"/>
      <c r="J39" s="369"/>
      <c r="K39" s="369"/>
      <c r="L39" s="369"/>
      <c r="M39" s="369"/>
      <c r="N39" s="342"/>
    </row>
    <row r="40" spans="1:14" ht="15.6" x14ac:dyDescent="0.3">
      <c r="A40" s="342"/>
      <c r="B40" s="369"/>
      <c r="C40" s="961" t="s">
        <v>250</v>
      </c>
      <c r="D40" s="961"/>
      <c r="E40" s="961"/>
      <c r="F40" s="961"/>
      <c r="G40" s="961"/>
      <c r="H40" s="961"/>
      <c r="I40" s="961"/>
      <c r="J40" s="961"/>
      <c r="K40" s="961"/>
      <c r="L40" s="961"/>
      <c r="M40" s="961"/>
      <c r="N40" s="342"/>
    </row>
    <row r="41" spans="1:14" ht="15.6" x14ac:dyDescent="0.3">
      <c r="A41" s="342"/>
      <c r="B41" s="369"/>
      <c r="C41" s="371" t="s">
        <v>251</v>
      </c>
      <c r="D41" s="952" t="s">
        <v>252</v>
      </c>
      <c r="E41" s="938"/>
      <c r="F41" s="938"/>
      <c r="G41" s="938"/>
      <c r="H41" s="952" t="s">
        <v>253</v>
      </c>
      <c r="I41" s="938"/>
      <c r="J41" s="938"/>
      <c r="K41" s="938"/>
      <c r="L41" s="938"/>
      <c r="M41" s="939"/>
      <c r="N41" s="342"/>
    </row>
    <row r="42" spans="1:14" ht="15.6" x14ac:dyDescent="0.3">
      <c r="A42" s="342"/>
      <c r="B42" s="369"/>
      <c r="C42" s="344">
        <v>42589</v>
      </c>
      <c r="D42" s="961" t="s">
        <v>411</v>
      </c>
      <c r="E42" s="961"/>
      <c r="F42" s="961"/>
      <c r="G42" s="961"/>
      <c r="H42" s="961" t="s">
        <v>617</v>
      </c>
      <c r="I42" s="961"/>
      <c r="J42" s="961"/>
      <c r="K42" s="961"/>
      <c r="L42" s="961"/>
      <c r="M42" s="961"/>
      <c r="N42" s="342"/>
    </row>
    <row r="43" spans="1:14" ht="15.6" x14ac:dyDescent="0.3">
      <c r="A43" s="342"/>
      <c r="B43" s="369"/>
      <c r="C43" s="371"/>
      <c r="D43" s="961"/>
      <c r="E43" s="961"/>
      <c r="F43" s="961"/>
      <c r="G43" s="961"/>
      <c r="H43" s="961"/>
      <c r="I43" s="961"/>
      <c r="J43" s="961"/>
      <c r="K43" s="961"/>
      <c r="L43" s="961"/>
      <c r="M43" s="961"/>
      <c r="N43" s="342"/>
    </row>
    <row r="44" spans="1:14" ht="15.6" x14ac:dyDescent="0.3">
      <c r="A44" s="342"/>
      <c r="B44" s="369"/>
      <c r="C44" s="371"/>
      <c r="D44" s="961"/>
      <c r="E44" s="961"/>
      <c r="F44" s="961"/>
      <c r="G44" s="961"/>
      <c r="H44" s="961"/>
      <c r="I44" s="961"/>
      <c r="J44" s="961"/>
      <c r="K44" s="961"/>
      <c r="L44" s="961"/>
      <c r="M44" s="961"/>
      <c r="N44" s="342"/>
    </row>
    <row r="45" spans="1:14" ht="15.6" x14ac:dyDescent="0.3">
      <c r="A45" s="342"/>
      <c r="B45" s="369"/>
      <c r="C45" s="371"/>
      <c r="D45" s="961"/>
      <c r="E45" s="961"/>
      <c r="F45" s="961"/>
      <c r="G45" s="961"/>
      <c r="H45" s="961"/>
      <c r="I45" s="961"/>
      <c r="J45" s="961"/>
      <c r="K45" s="961"/>
      <c r="L45" s="961"/>
      <c r="M45" s="961"/>
      <c r="N45" s="342"/>
    </row>
    <row r="46" spans="1:14" ht="15.6" x14ac:dyDescent="0.3">
      <c r="A46" s="342"/>
      <c r="B46" s="369"/>
      <c r="C46" s="371"/>
      <c r="D46" s="961"/>
      <c r="E46" s="961"/>
      <c r="F46" s="961"/>
      <c r="G46" s="961"/>
      <c r="H46" s="961"/>
      <c r="I46" s="961"/>
      <c r="J46" s="961"/>
      <c r="K46" s="961"/>
      <c r="L46" s="961"/>
      <c r="M46" s="961"/>
      <c r="N46" s="342"/>
    </row>
    <row r="47" spans="1:14" ht="15.6" x14ac:dyDescent="0.3">
      <c r="A47" s="342"/>
      <c r="B47" s="369"/>
      <c r="C47" s="371"/>
      <c r="D47" s="961"/>
      <c r="E47" s="961"/>
      <c r="F47" s="961"/>
      <c r="G47" s="961"/>
      <c r="H47" s="961"/>
      <c r="I47" s="961"/>
      <c r="J47" s="961"/>
      <c r="K47" s="961"/>
      <c r="L47" s="961"/>
      <c r="M47" s="961"/>
      <c r="N47" s="342"/>
    </row>
    <row r="48" spans="1:14" ht="15.6" x14ac:dyDescent="0.3">
      <c r="A48" s="342"/>
      <c r="B48" s="369"/>
      <c r="C48" s="371"/>
      <c r="D48" s="961"/>
      <c r="E48" s="961"/>
      <c r="F48" s="961"/>
      <c r="G48" s="961"/>
      <c r="H48" s="961"/>
      <c r="I48" s="961"/>
      <c r="J48" s="961"/>
      <c r="K48" s="961"/>
      <c r="L48" s="961"/>
      <c r="M48" s="961"/>
      <c r="N48" s="342"/>
    </row>
    <row r="49" spans="1:14" ht="15.6" x14ac:dyDescent="0.3">
      <c r="A49" s="342"/>
      <c r="B49" s="341"/>
      <c r="C49" s="345"/>
      <c r="D49" s="1006"/>
      <c r="E49" s="1006"/>
      <c r="F49" s="1006"/>
      <c r="G49" s="1006"/>
      <c r="H49" s="1007"/>
      <c r="I49" s="1007"/>
      <c r="J49" s="1007"/>
      <c r="K49" s="1007"/>
      <c r="L49" s="1007"/>
      <c r="M49" s="1007"/>
      <c r="N49" s="342"/>
    </row>
    <row r="60" spans="1:14" ht="18" x14ac:dyDescent="0.35">
      <c r="G60" s="346"/>
      <c r="I60" s="304"/>
    </row>
  </sheetData>
  <sheetProtection algorithmName="SHA-512" hashValue="beiNL9BdIA7Zswa8E0WxEe2Be0u6LkULimZWv3iqj+WNP922re5WhrFNIfXg9eg9CE4Km3HRWWEUuIAe8vzxXA==" saltValue="Utx1fDTEXKNw63NBPIy9lg==" spinCount="100000" sheet="1" objects="1" scenarios="1"/>
  <mergeCells count="86">
    <mergeCell ref="D48:G48"/>
    <mergeCell ref="H48:M48"/>
    <mergeCell ref="D49:G49"/>
    <mergeCell ref="H49:M49"/>
    <mergeCell ref="D45:G45"/>
    <mergeCell ref="H45:M45"/>
    <mergeCell ref="D46:G46"/>
    <mergeCell ref="H46:M46"/>
    <mergeCell ref="D47:G47"/>
    <mergeCell ref="H47:M47"/>
    <mergeCell ref="D42:G42"/>
    <mergeCell ref="H42:M42"/>
    <mergeCell ref="D43:G43"/>
    <mergeCell ref="H43:M43"/>
    <mergeCell ref="D44:G44"/>
    <mergeCell ref="H44:M44"/>
    <mergeCell ref="D41:G41"/>
    <mergeCell ref="H41:M41"/>
    <mergeCell ref="B32:D32"/>
    <mergeCell ref="E32:I32"/>
    <mergeCell ref="J32:M32"/>
    <mergeCell ref="B33:D33"/>
    <mergeCell ref="E33:M33"/>
    <mergeCell ref="E34:M34"/>
    <mergeCell ref="B35:M35"/>
    <mergeCell ref="B36:M36"/>
    <mergeCell ref="B37:M37"/>
    <mergeCell ref="B38:M38"/>
    <mergeCell ref="C40:M40"/>
    <mergeCell ref="B30:D30"/>
    <mergeCell ref="F30:G30"/>
    <mergeCell ref="I30:J30"/>
    <mergeCell ref="K30:L30"/>
    <mergeCell ref="B31:D31"/>
    <mergeCell ref="E31:M31"/>
    <mergeCell ref="B27:D27"/>
    <mergeCell ref="E27:M27"/>
    <mergeCell ref="B28:D28"/>
    <mergeCell ref="E28:M28"/>
    <mergeCell ref="B29:D29"/>
    <mergeCell ref="E29:M29"/>
    <mergeCell ref="B26:D26"/>
    <mergeCell ref="E26:M26"/>
    <mergeCell ref="B20:D20"/>
    <mergeCell ref="E20:F20"/>
    <mergeCell ref="G20:H20"/>
    <mergeCell ref="I20:M20"/>
    <mergeCell ref="B21:M21"/>
    <mergeCell ref="B22:M22"/>
    <mergeCell ref="B23:M23"/>
    <mergeCell ref="B24:D24"/>
    <mergeCell ref="E24:M24"/>
    <mergeCell ref="B25:D25"/>
    <mergeCell ref="E25:M25"/>
    <mergeCell ref="B19:D19"/>
    <mergeCell ref="E19:M19"/>
    <mergeCell ref="B14:D14"/>
    <mergeCell ref="E14:M14"/>
    <mergeCell ref="B15:D15"/>
    <mergeCell ref="E15:M15"/>
    <mergeCell ref="B16:D16"/>
    <mergeCell ref="E16:M16"/>
    <mergeCell ref="B17:D17"/>
    <mergeCell ref="E17:G17"/>
    <mergeCell ref="H17:M17"/>
    <mergeCell ref="B18:D18"/>
    <mergeCell ref="E18:M18"/>
    <mergeCell ref="B11:D11"/>
    <mergeCell ref="E11:M11"/>
    <mergeCell ref="B12:D12"/>
    <mergeCell ref="E12:M12"/>
    <mergeCell ref="B13:D13"/>
    <mergeCell ref="E13:M13"/>
    <mergeCell ref="B10:D10"/>
    <mergeCell ref="E10:M10"/>
    <mergeCell ref="B3:M3"/>
    <mergeCell ref="B4:M4"/>
    <mergeCell ref="B5:E5"/>
    <mergeCell ref="F5:I5"/>
    <mergeCell ref="J5:M5"/>
    <mergeCell ref="B6:J6"/>
    <mergeCell ref="B7:M7"/>
    <mergeCell ref="B8:J8"/>
    <mergeCell ref="B9:D9"/>
    <mergeCell ref="E9:G9"/>
    <mergeCell ref="H9:M9"/>
  </mergeCells>
  <hyperlinks>
    <hyperlink ref="A1" location="'3.2.2.a.1-b.1'!A1" display="REGRESAR"/>
  </hyperlinks>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0099"/>
  </sheetPr>
  <dimension ref="A1:I19"/>
  <sheetViews>
    <sheetView showGridLines="0" zoomScale="90" zoomScaleNormal="90" workbookViewId="0">
      <pane ySplit="12" topLeftCell="A13" activePane="bottomLeft" state="frozen"/>
      <selection pane="bottomLeft"/>
    </sheetView>
  </sheetViews>
  <sheetFormatPr defaultColWidth="11.44140625" defaultRowHeight="13.2" x14ac:dyDescent="0.25"/>
  <cols>
    <col min="1" max="1" width="11.44140625" style="35"/>
    <col min="2" max="2" width="28.44140625" style="35" customWidth="1"/>
    <col min="3" max="3" width="17.5546875" style="35" customWidth="1"/>
    <col min="4" max="8" width="8.33203125" style="35" customWidth="1"/>
    <col min="9" max="16384" width="11.44140625" style="35"/>
  </cols>
  <sheetData>
    <row r="1" spans="1:9" ht="14.4" x14ac:dyDescent="0.3">
      <c r="A1" s="106" t="s">
        <v>178</v>
      </c>
      <c r="C1" s="106" t="s">
        <v>413</v>
      </c>
    </row>
    <row r="2" spans="1:9" ht="15.6" x14ac:dyDescent="0.3">
      <c r="A2" s="106"/>
      <c r="B2" s="89" t="s">
        <v>375</v>
      </c>
    </row>
    <row r="3" spans="1:9" ht="15" x14ac:dyDescent="0.25">
      <c r="B3" s="539" t="s">
        <v>169</v>
      </c>
      <c r="C3" s="172"/>
      <c r="D3" s="172"/>
      <c r="E3" s="172"/>
      <c r="F3" s="172"/>
      <c r="G3" s="172"/>
      <c r="H3" s="172"/>
    </row>
    <row r="4" spans="1:9" ht="15" x14ac:dyDescent="0.25">
      <c r="B4" s="56" t="s">
        <v>342</v>
      </c>
      <c r="C4" s="172"/>
      <c r="D4" s="172"/>
      <c r="E4" s="172"/>
      <c r="F4" s="172"/>
      <c r="G4" s="172"/>
      <c r="H4" s="172"/>
    </row>
    <row r="5" spans="1:9" ht="15" x14ac:dyDescent="0.25">
      <c r="B5" s="539" t="s">
        <v>343</v>
      </c>
      <c r="C5" s="172"/>
      <c r="D5" s="172"/>
      <c r="E5" s="172"/>
      <c r="F5" s="172"/>
      <c r="G5" s="172"/>
      <c r="H5" s="172"/>
    </row>
    <row r="6" spans="1:9" ht="15" x14ac:dyDescent="0.25">
      <c r="B6" s="539" t="s">
        <v>1260</v>
      </c>
      <c r="C6" s="172"/>
      <c r="D6" s="172"/>
      <c r="E6" s="172"/>
      <c r="F6" s="172"/>
      <c r="G6" s="172"/>
      <c r="H6" s="172"/>
    </row>
    <row r="7" spans="1:9" ht="15" x14ac:dyDescent="0.25">
      <c r="B7" s="56" t="s">
        <v>1261</v>
      </c>
      <c r="C7" s="172"/>
      <c r="D7" s="172"/>
      <c r="E7" s="172"/>
      <c r="F7" s="172"/>
      <c r="G7" s="172"/>
      <c r="H7" s="172"/>
    </row>
    <row r="8" spans="1:9" ht="15" x14ac:dyDescent="0.25">
      <c r="B8" s="172"/>
      <c r="C8" s="172"/>
      <c r="D8" s="172"/>
      <c r="E8" s="172"/>
      <c r="F8" s="172"/>
      <c r="G8" s="172"/>
      <c r="H8" s="172"/>
    </row>
    <row r="9" spans="1:9" ht="15.6" x14ac:dyDescent="0.3">
      <c r="B9" s="83" t="s">
        <v>1481</v>
      </c>
      <c r="C9" s="83"/>
      <c r="D9" s="83"/>
      <c r="E9" s="83"/>
      <c r="F9" s="83"/>
      <c r="G9" s="83"/>
      <c r="H9" s="83"/>
    </row>
    <row r="10" spans="1:9" ht="40.5" customHeight="1" x14ac:dyDescent="0.25">
      <c r="B10" s="931" t="s">
        <v>372</v>
      </c>
      <c r="C10" s="931"/>
      <c r="D10" s="931"/>
      <c r="E10" s="931"/>
      <c r="F10" s="931"/>
      <c r="G10" s="931"/>
      <c r="H10" s="931"/>
    </row>
    <row r="11" spans="1:9" ht="15.6" x14ac:dyDescent="0.3">
      <c r="B11" s="85"/>
      <c r="C11" s="85"/>
      <c r="D11" s="85"/>
      <c r="E11" s="85"/>
      <c r="F11" s="85"/>
      <c r="G11" s="85"/>
      <c r="H11" s="85"/>
    </row>
    <row r="12" spans="1:9" x14ac:dyDescent="0.25">
      <c r="B12" s="86" t="s">
        <v>23</v>
      </c>
      <c r="C12" s="57" t="s">
        <v>4</v>
      </c>
      <c r="D12" s="173">
        <v>2010</v>
      </c>
      <c r="E12" s="173">
        <v>2011</v>
      </c>
      <c r="F12" s="173">
        <v>2012</v>
      </c>
      <c r="G12" s="173">
        <v>2013</v>
      </c>
      <c r="H12" s="173">
        <v>2014</v>
      </c>
    </row>
    <row r="13" spans="1:9" x14ac:dyDescent="0.25">
      <c r="B13" s="7" t="s">
        <v>10</v>
      </c>
      <c r="C13" s="19" t="s">
        <v>11</v>
      </c>
      <c r="D13" s="384">
        <v>15</v>
      </c>
      <c r="E13" s="384">
        <v>15</v>
      </c>
      <c r="F13" s="384">
        <v>17</v>
      </c>
      <c r="G13" s="384">
        <v>17</v>
      </c>
      <c r="H13" s="384">
        <v>30</v>
      </c>
      <c r="I13" s="56"/>
    </row>
    <row r="14" spans="1:9" ht="28.8" x14ac:dyDescent="0.25">
      <c r="B14" s="18" t="s">
        <v>143</v>
      </c>
      <c r="C14" s="19" t="s">
        <v>510</v>
      </c>
      <c r="D14" s="385">
        <v>13.28</v>
      </c>
      <c r="E14" s="385">
        <v>13.28</v>
      </c>
      <c r="F14" s="385">
        <v>13.4</v>
      </c>
      <c r="G14" s="385">
        <v>13.4</v>
      </c>
      <c r="H14" s="385">
        <v>13.4</v>
      </c>
      <c r="I14" s="56"/>
    </row>
    <row r="15" spans="1:9" ht="15.6" x14ac:dyDescent="0.25">
      <c r="B15" s="18" t="s">
        <v>144</v>
      </c>
      <c r="C15" s="19" t="s">
        <v>510</v>
      </c>
      <c r="D15" s="385">
        <v>6.8</v>
      </c>
      <c r="E15" s="385">
        <v>6.78</v>
      </c>
      <c r="F15" s="385">
        <v>6.52</v>
      </c>
      <c r="G15" s="385">
        <v>6.9</v>
      </c>
      <c r="H15" s="385">
        <v>6.4</v>
      </c>
      <c r="I15" s="56"/>
    </row>
    <row r="16" spans="1:9" ht="15.6" x14ac:dyDescent="0.25">
      <c r="B16" s="147" t="s">
        <v>145</v>
      </c>
      <c r="C16" s="271" t="s">
        <v>510</v>
      </c>
      <c r="D16" s="386">
        <v>1.37</v>
      </c>
      <c r="E16" s="386">
        <v>1.34</v>
      </c>
      <c r="F16" s="386">
        <v>1.53</v>
      </c>
      <c r="G16" s="386">
        <v>1.74</v>
      </c>
      <c r="H16" s="386">
        <v>2.59</v>
      </c>
      <c r="I16" s="56"/>
    </row>
    <row r="17" spans="2:9" x14ac:dyDescent="0.25">
      <c r="B17" s="146"/>
      <c r="C17" s="20"/>
      <c r="D17" s="272"/>
      <c r="E17" s="272"/>
      <c r="F17" s="272"/>
      <c r="G17" s="272"/>
      <c r="H17" s="272"/>
      <c r="I17" s="56"/>
    </row>
    <row r="18" spans="2:9" x14ac:dyDescent="0.25">
      <c r="B18" s="8" t="s">
        <v>136</v>
      </c>
      <c r="C18" s="21"/>
      <c r="D18" s="36"/>
      <c r="E18" s="36"/>
      <c r="F18" s="36"/>
      <c r="G18" s="36"/>
      <c r="H18" s="36"/>
      <c r="I18" s="56"/>
    </row>
    <row r="19" spans="2:9" x14ac:dyDescent="0.25">
      <c r="B19" s="37" t="s">
        <v>1276</v>
      </c>
    </row>
  </sheetData>
  <sheetProtection algorithmName="SHA-512" hashValue="yoCQ92vg6+c7g4VrbzQJWT/2EVe8J3LYkZ05lhwBDR+LWYYeniBktMz9UV+99DwFCRQswLWg6Z+2LJc0UoEk3w==" saltValue="oUzBxEsSD0g13ydbDMYb0g==" spinCount="100000" sheet="1" objects="1" scenarios="1"/>
  <mergeCells count="1">
    <mergeCell ref="B10:H10"/>
  </mergeCells>
  <hyperlinks>
    <hyperlink ref="A1" location="'C3'!A1" display="Regresar"/>
    <hyperlink ref="C1" location="M.3.2.2.c.2!A1" display="Ver metadato "/>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M49"/>
  <sheetViews>
    <sheetView showGridLines="0" zoomScale="80" zoomScaleNormal="80" workbookViewId="0"/>
  </sheetViews>
  <sheetFormatPr defaultColWidth="11.5546875" defaultRowHeight="14.4" x14ac:dyDescent="0.3"/>
  <sheetData>
    <row r="1" spans="1:13" ht="15.6" x14ac:dyDescent="0.3">
      <c r="A1" s="188" t="s">
        <v>183</v>
      </c>
      <c r="B1" s="115"/>
      <c r="C1" s="115"/>
      <c r="D1" s="115"/>
      <c r="E1" s="116"/>
      <c r="F1" s="116"/>
      <c r="G1" s="116"/>
      <c r="H1" s="116"/>
      <c r="I1" s="116"/>
      <c r="J1" s="116"/>
      <c r="K1" s="116"/>
      <c r="L1" s="116"/>
      <c r="M1" s="116"/>
    </row>
    <row r="2" spans="1:13" ht="15.6" x14ac:dyDescent="0.3">
      <c r="A2" s="116"/>
      <c r="B2" s="828" t="s">
        <v>202</v>
      </c>
      <c r="C2" s="828"/>
      <c r="D2" s="828"/>
      <c r="E2" s="828"/>
      <c r="F2" s="828"/>
      <c r="G2" s="828"/>
      <c r="H2" s="828"/>
      <c r="I2" s="828"/>
      <c r="J2" s="828"/>
      <c r="K2" s="828"/>
      <c r="L2" s="828"/>
      <c r="M2" s="828"/>
    </row>
    <row r="3" spans="1:13" ht="16.2" thickBot="1" x14ac:dyDescent="0.35">
      <c r="A3" s="116"/>
      <c r="B3" s="827"/>
      <c r="C3" s="827"/>
      <c r="D3" s="827"/>
      <c r="E3" s="827"/>
      <c r="F3" s="827"/>
      <c r="G3" s="827"/>
      <c r="H3" s="827"/>
      <c r="I3" s="827"/>
      <c r="J3" s="827"/>
      <c r="K3" s="827"/>
      <c r="L3" s="827"/>
      <c r="M3" s="827"/>
    </row>
    <row r="4" spans="1:13" ht="16.2" thickBot="1" x14ac:dyDescent="0.35">
      <c r="A4" s="116"/>
      <c r="B4" s="847" t="s">
        <v>203</v>
      </c>
      <c r="C4" s="848"/>
      <c r="D4" s="848"/>
      <c r="E4" s="848"/>
      <c r="F4" s="848" t="s">
        <v>204</v>
      </c>
      <c r="G4" s="848"/>
      <c r="H4" s="848"/>
      <c r="I4" s="848"/>
      <c r="J4" s="848" t="s">
        <v>205</v>
      </c>
      <c r="K4" s="848"/>
      <c r="L4" s="848"/>
      <c r="M4" s="849"/>
    </row>
    <row r="5" spans="1:13" ht="15.6" x14ac:dyDescent="0.3">
      <c r="A5" s="116"/>
      <c r="B5" s="845" t="s">
        <v>206</v>
      </c>
      <c r="C5" s="845"/>
      <c r="D5" s="845"/>
      <c r="E5" s="845"/>
      <c r="F5" s="845"/>
      <c r="G5" s="845"/>
      <c r="H5" s="845"/>
      <c r="I5" s="845"/>
      <c r="J5" s="845"/>
      <c r="K5" s="117"/>
      <c r="L5" s="117"/>
      <c r="M5" s="117"/>
    </row>
    <row r="6" spans="1:13" ht="15.6" x14ac:dyDescent="0.3">
      <c r="A6" s="116"/>
      <c r="B6" s="828" t="s">
        <v>207</v>
      </c>
      <c r="C6" s="828"/>
      <c r="D6" s="828"/>
      <c r="E6" s="828"/>
      <c r="F6" s="828"/>
      <c r="G6" s="828"/>
      <c r="H6" s="828"/>
      <c r="I6" s="828"/>
      <c r="J6" s="828"/>
      <c r="K6" s="828"/>
      <c r="L6" s="828"/>
      <c r="M6" s="828"/>
    </row>
    <row r="7" spans="1:13" ht="16.2" thickBot="1" x14ac:dyDescent="0.35">
      <c r="A7" s="116"/>
      <c r="B7" s="827"/>
      <c r="C7" s="827"/>
      <c r="D7" s="827"/>
      <c r="E7" s="827"/>
      <c r="F7" s="827"/>
      <c r="G7" s="827"/>
      <c r="H7" s="827"/>
      <c r="I7" s="827"/>
      <c r="J7" s="827"/>
      <c r="K7" s="117"/>
      <c r="L7" s="117"/>
      <c r="M7" s="117"/>
    </row>
    <row r="8" spans="1:13" ht="15.6" x14ac:dyDescent="0.3">
      <c r="A8" s="116"/>
      <c r="B8" s="829" t="s">
        <v>208</v>
      </c>
      <c r="C8" s="830"/>
      <c r="D8" s="830"/>
      <c r="E8" s="830" t="s">
        <v>358</v>
      </c>
      <c r="F8" s="830"/>
      <c r="G8" s="830"/>
      <c r="H8" s="830" t="s">
        <v>209</v>
      </c>
      <c r="I8" s="830"/>
      <c r="J8" s="830"/>
      <c r="K8" s="830"/>
      <c r="L8" s="830"/>
      <c r="M8" s="846"/>
    </row>
    <row r="9" spans="1:13" ht="19.5" customHeight="1" x14ac:dyDescent="0.3">
      <c r="A9" s="116"/>
      <c r="B9" s="820" t="s">
        <v>210</v>
      </c>
      <c r="C9" s="796"/>
      <c r="D9" s="797"/>
      <c r="E9" s="841" t="s">
        <v>359</v>
      </c>
      <c r="F9" s="842"/>
      <c r="G9" s="842"/>
      <c r="H9" s="842"/>
      <c r="I9" s="842"/>
      <c r="J9" s="842"/>
      <c r="K9" s="842"/>
      <c r="L9" s="842"/>
      <c r="M9" s="843"/>
    </row>
    <row r="10" spans="1:13" ht="15.6" x14ac:dyDescent="0.3">
      <c r="A10" s="116"/>
      <c r="B10" s="820" t="s">
        <v>211</v>
      </c>
      <c r="C10" s="796"/>
      <c r="D10" s="797"/>
      <c r="E10" s="795" t="s">
        <v>381</v>
      </c>
      <c r="F10" s="796"/>
      <c r="G10" s="796"/>
      <c r="H10" s="796"/>
      <c r="I10" s="796"/>
      <c r="J10" s="796"/>
      <c r="K10" s="796"/>
      <c r="L10" s="796"/>
      <c r="M10" s="844"/>
    </row>
    <row r="11" spans="1:13" ht="15.6" x14ac:dyDescent="0.3">
      <c r="A11" s="116"/>
      <c r="B11" s="804" t="s">
        <v>1311</v>
      </c>
      <c r="C11" s="794"/>
      <c r="D11" s="794"/>
      <c r="E11" s="805" t="s">
        <v>169</v>
      </c>
      <c r="F11" s="805" t="s">
        <v>169</v>
      </c>
      <c r="G11" s="805" t="s">
        <v>169</v>
      </c>
      <c r="H11" s="805" t="s">
        <v>169</v>
      </c>
      <c r="I11" s="805" t="s">
        <v>169</v>
      </c>
      <c r="J11" s="805" t="s">
        <v>169</v>
      </c>
      <c r="K11" s="805" t="s">
        <v>169</v>
      </c>
      <c r="L11" s="805" t="s">
        <v>169</v>
      </c>
      <c r="M11" s="806" t="s">
        <v>169</v>
      </c>
    </row>
    <row r="12" spans="1:13" ht="15.6" x14ac:dyDescent="0.3">
      <c r="A12" s="116"/>
      <c r="B12" s="804" t="s">
        <v>1312</v>
      </c>
      <c r="C12" s="794"/>
      <c r="D12" s="794"/>
      <c r="E12" s="805" t="s">
        <v>342</v>
      </c>
      <c r="F12" s="805" t="s">
        <v>342</v>
      </c>
      <c r="G12" s="805" t="s">
        <v>342</v>
      </c>
      <c r="H12" s="805" t="s">
        <v>342</v>
      </c>
      <c r="I12" s="805" t="s">
        <v>342</v>
      </c>
      <c r="J12" s="805" t="s">
        <v>342</v>
      </c>
      <c r="K12" s="805" t="s">
        <v>342</v>
      </c>
      <c r="L12" s="805" t="s">
        <v>342</v>
      </c>
      <c r="M12" s="806" t="s">
        <v>342</v>
      </c>
    </row>
    <row r="13" spans="1:13" ht="15.6" x14ac:dyDescent="0.3">
      <c r="A13" s="116"/>
      <c r="B13" s="804" t="s">
        <v>1313</v>
      </c>
      <c r="C13" s="794"/>
      <c r="D13" s="794"/>
      <c r="E13" s="821" t="s">
        <v>343</v>
      </c>
      <c r="F13" s="822" t="s">
        <v>343</v>
      </c>
      <c r="G13" s="822" t="s">
        <v>343</v>
      </c>
      <c r="H13" s="822" t="s">
        <v>343</v>
      </c>
      <c r="I13" s="822" t="s">
        <v>343</v>
      </c>
      <c r="J13" s="822" t="s">
        <v>343</v>
      </c>
      <c r="K13" s="822" t="s">
        <v>343</v>
      </c>
      <c r="L13" s="822" t="s">
        <v>343</v>
      </c>
      <c r="M13" s="823" t="s">
        <v>343</v>
      </c>
    </row>
    <row r="14" spans="1:13" ht="15.6" x14ac:dyDescent="0.3">
      <c r="A14" s="116"/>
      <c r="B14" s="804" t="s">
        <v>215</v>
      </c>
      <c r="C14" s="794"/>
      <c r="D14" s="794"/>
      <c r="E14" s="824"/>
      <c r="F14" s="825"/>
      <c r="G14" s="825"/>
      <c r="H14" s="825"/>
      <c r="I14" s="825"/>
      <c r="J14" s="825"/>
      <c r="K14" s="825"/>
      <c r="L14" s="825"/>
      <c r="M14" s="826"/>
    </row>
    <row r="15" spans="1:13" ht="14.25" customHeight="1" x14ac:dyDescent="0.3">
      <c r="A15" s="116"/>
      <c r="B15" s="804" t="s">
        <v>216</v>
      </c>
      <c r="C15" s="794"/>
      <c r="D15" s="794"/>
      <c r="E15" s="814" t="s">
        <v>443</v>
      </c>
      <c r="F15" s="815"/>
      <c r="G15" s="815"/>
      <c r="H15" s="815"/>
      <c r="I15" s="815"/>
      <c r="J15" s="815"/>
      <c r="K15" s="815"/>
      <c r="L15" s="815"/>
      <c r="M15" s="816"/>
    </row>
    <row r="16" spans="1:13" ht="15.6" x14ac:dyDescent="0.3">
      <c r="A16" s="116"/>
      <c r="B16" s="804" t="s">
        <v>218</v>
      </c>
      <c r="C16" s="794"/>
      <c r="D16" s="794"/>
      <c r="E16" s="839" t="s">
        <v>376</v>
      </c>
      <c r="F16" s="818"/>
      <c r="G16" s="819"/>
      <c r="H16" s="821" t="s">
        <v>377</v>
      </c>
      <c r="I16" s="822"/>
      <c r="J16" s="822"/>
      <c r="K16" s="822"/>
      <c r="L16" s="822"/>
      <c r="M16" s="823"/>
    </row>
    <row r="17" spans="1:13" ht="15.6" x14ac:dyDescent="0.3">
      <c r="A17" s="116"/>
      <c r="B17" s="804" t="s">
        <v>221</v>
      </c>
      <c r="C17" s="794"/>
      <c r="D17" s="794"/>
      <c r="E17" s="821" t="s">
        <v>448</v>
      </c>
      <c r="F17" s="822"/>
      <c r="G17" s="822"/>
      <c r="H17" s="822"/>
      <c r="I17" s="822"/>
      <c r="J17" s="822"/>
      <c r="K17" s="822"/>
      <c r="L17" s="822"/>
      <c r="M17" s="823"/>
    </row>
    <row r="18" spans="1:13" ht="15.6" x14ac:dyDescent="0.3">
      <c r="A18" s="116"/>
      <c r="B18" s="820" t="s">
        <v>223</v>
      </c>
      <c r="C18" s="796"/>
      <c r="D18" s="797"/>
      <c r="E18" s="821" t="s">
        <v>449</v>
      </c>
      <c r="F18" s="822"/>
      <c r="G18" s="822"/>
      <c r="H18" s="822"/>
      <c r="I18" s="822"/>
      <c r="J18" s="822"/>
      <c r="K18" s="822"/>
      <c r="L18" s="822"/>
      <c r="M18" s="823"/>
    </row>
    <row r="19" spans="1:13" ht="16.2" thickBot="1" x14ac:dyDescent="0.35">
      <c r="A19" s="116"/>
      <c r="B19" s="834" t="s">
        <v>225</v>
      </c>
      <c r="C19" s="835"/>
      <c r="D19" s="836"/>
      <c r="E19" s="837" t="s">
        <v>373</v>
      </c>
      <c r="F19" s="837"/>
      <c r="G19" s="837" t="s">
        <v>227</v>
      </c>
      <c r="H19" s="837"/>
      <c r="I19" s="860" t="s">
        <v>440</v>
      </c>
      <c r="J19" s="860"/>
      <c r="K19" s="860"/>
      <c r="L19" s="860"/>
      <c r="M19" s="1184"/>
    </row>
    <row r="20" spans="1:13" ht="15.6" x14ac:dyDescent="0.3">
      <c r="A20" s="116"/>
      <c r="B20" s="827"/>
      <c r="C20" s="827"/>
      <c r="D20" s="827"/>
      <c r="E20" s="827"/>
      <c r="F20" s="827"/>
      <c r="G20" s="827"/>
      <c r="H20" s="827"/>
      <c r="I20" s="827"/>
      <c r="J20" s="827"/>
      <c r="K20" s="827"/>
      <c r="L20" s="827"/>
      <c r="M20" s="827"/>
    </row>
    <row r="21" spans="1:13" ht="15.6" x14ac:dyDescent="0.3">
      <c r="A21" s="116"/>
      <c r="B21" s="828" t="s">
        <v>229</v>
      </c>
      <c r="C21" s="828"/>
      <c r="D21" s="828"/>
      <c r="E21" s="828"/>
      <c r="F21" s="828"/>
      <c r="G21" s="828"/>
      <c r="H21" s="828"/>
      <c r="I21" s="828"/>
      <c r="J21" s="828"/>
      <c r="K21" s="828"/>
      <c r="L21" s="828"/>
      <c r="M21" s="828"/>
    </row>
    <row r="22" spans="1:13" ht="16.2" thickBot="1" x14ac:dyDescent="0.35">
      <c r="A22" s="116"/>
      <c r="B22" s="827"/>
      <c r="C22" s="827"/>
      <c r="D22" s="827"/>
      <c r="E22" s="827"/>
      <c r="F22" s="827"/>
      <c r="G22" s="827"/>
      <c r="H22" s="827"/>
      <c r="I22" s="827"/>
      <c r="J22" s="827"/>
      <c r="K22" s="827"/>
      <c r="L22" s="827"/>
      <c r="M22" s="827"/>
    </row>
    <row r="23" spans="1:13" ht="65.25" customHeight="1" x14ac:dyDescent="0.3">
      <c r="A23" s="116"/>
      <c r="B23" s="829" t="s">
        <v>230</v>
      </c>
      <c r="C23" s="830"/>
      <c r="D23" s="830"/>
      <c r="E23" s="831" t="s">
        <v>437</v>
      </c>
      <c r="F23" s="832"/>
      <c r="G23" s="832"/>
      <c r="H23" s="832"/>
      <c r="I23" s="832"/>
      <c r="J23" s="832"/>
      <c r="K23" s="832"/>
      <c r="L23" s="832"/>
      <c r="M23" s="833"/>
    </row>
    <row r="24" spans="1:13" ht="217.5" customHeight="1" x14ac:dyDescent="0.3">
      <c r="A24" s="116"/>
      <c r="B24" s="820" t="s">
        <v>231</v>
      </c>
      <c r="C24" s="796"/>
      <c r="D24" s="797"/>
      <c r="E24" s="821" t="s">
        <v>602</v>
      </c>
      <c r="F24" s="822"/>
      <c r="G24" s="822"/>
      <c r="H24" s="822"/>
      <c r="I24" s="822"/>
      <c r="J24" s="822"/>
      <c r="K24" s="822"/>
      <c r="L24" s="822"/>
      <c r="M24" s="823"/>
    </row>
    <row r="25" spans="1:13" ht="248.25" customHeight="1" x14ac:dyDescent="0.3">
      <c r="A25" s="116"/>
      <c r="B25" s="804" t="s">
        <v>232</v>
      </c>
      <c r="C25" s="794"/>
      <c r="D25" s="794"/>
      <c r="E25" s="821" t="s">
        <v>603</v>
      </c>
      <c r="F25" s="822"/>
      <c r="G25" s="822"/>
      <c r="H25" s="822"/>
      <c r="I25" s="822"/>
      <c r="J25" s="822"/>
      <c r="K25" s="822"/>
      <c r="L25" s="822"/>
      <c r="M25" s="823"/>
    </row>
    <row r="26" spans="1:13" ht="15.6" x14ac:dyDescent="0.3">
      <c r="A26" s="116"/>
      <c r="B26" s="804" t="s">
        <v>233</v>
      </c>
      <c r="C26" s="794"/>
      <c r="D26" s="794"/>
      <c r="E26" s="855" t="s">
        <v>450</v>
      </c>
      <c r="F26" s="805"/>
      <c r="G26" s="805"/>
      <c r="H26" s="805"/>
      <c r="I26" s="805"/>
      <c r="J26" s="805"/>
      <c r="K26" s="805"/>
      <c r="L26" s="805"/>
      <c r="M26" s="806"/>
    </row>
    <row r="27" spans="1:13" ht="37.5" customHeight="1" x14ac:dyDescent="0.3">
      <c r="A27" s="116"/>
      <c r="B27" s="804" t="s">
        <v>234</v>
      </c>
      <c r="C27" s="794"/>
      <c r="D27" s="794"/>
      <c r="E27" s="814" t="s">
        <v>447</v>
      </c>
      <c r="F27" s="815"/>
      <c r="G27" s="815"/>
      <c r="H27" s="815"/>
      <c r="I27" s="815"/>
      <c r="J27" s="815"/>
      <c r="K27" s="815"/>
      <c r="L27" s="815"/>
      <c r="M27" s="816"/>
    </row>
    <row r="28" spans="1:13" ht="15.6" x14ac:dyDescent="0.3">
      <c r="A28" s="116"/>
      <c r="B28" s="804" t="s">
        <v>235</v>
      </c>
      <c r="C28" s="794"/>
      <c r="D28" s="794"/>
      <c r="E28" s="814" t="s">
        <v>1277</v>
      </c>
      <c r="F28" s="815"/>
      <c r="G28" s="815"/>
      <c r="H28" s="815"/>
      <c r="I28" s="815"/>
      <c r="J28" s="815"/>
      <c r="K28" s="815"/>
      <c r="L28" s="815"/>
      <c r="M28" s="816"/>
    </row>
    <row r="29" spans="1:13" ht="15.6" x14ac:dyDescent="0.3">
      <c r="A29" s="116"/>
      <c r="B29" s="923" t="s">
        <v>236</v>
      </c>
      <c r="C29" s="822"/>
      <c r="D29" s="924"/>
      <c r="E29" s="118"/>
      <c r="F29" s="794" t="s">
        <v>237</v>
      </c>
      <c r="G29" s="794"/>
      <c r="H29" s="118" t="s">
        <v>238</v>
      </c>
      <c r="I29" s="794" t="s">
        <v>239</v>
      </c>
      <c r="J29" s="794"/>
      <c r="K29" s="794" t="s">
        <v>240</v>
      </c>
      <c r="L29" s="794"/>
      <c r="M29" s="126" t="s">
        <v>374</v>
      </c>
    </row>
    <row r="30" spans="1:13" ht="15.6" x14ac:dyDescent="0.3">
      <c r="A30" s="116"/>
      <c r="B30" s="804" t="s">
        <v>242</v>
      </c>
      <c r="C30" s="794"/>
      <c r="D30" s="794"/>
      <c r="E30" s="805" t="s">
        <v>451</v>
      </c>
      <c r="F30" s="805"/>
      <c r="G30" s="805"/>
      <c r="H30" s="805"/>
      <c r="I30" s="805"/>
      <c r="J30" s="805"/>
      <c r="K30" s="805"/>
      <c r="L30" s="805"/>
      <c r="M30" s="806"/>
    </row>
    <row r="31" spans="1:13" ht="15.6" x14ac:dyDescent="0.3">
      <c r="A31" s="116"/>
      <c r="B31" s="804" t="s">
        <v>218</v>
      </c>
      <c r="C31" s="794"/>
      <c r="D31" s="794"/>
      <c r="E31" s="794" t="s">
        <v>244</v>
      </c>
      <c r="F31" s="794"/>
      <c r="G31" s="794"/>
      <c r="H31" s="794"/>
      <c r="I31" s="794"/>
      <c r="J31" s="861" t="s">
        <v>245</v>
      </c>
      <c r="K31" s="861"/>
      <c r="L31" s="861"/>
      <c r="M31" s="862"/>
    </row>
    <row r="32" spans="1:13" ht="15.6" x14ac:dyDescent="0.3">
      <c r="A32" s="116"/>
      <c r="B32" s="804" t="s">
        <v>246</v>
      </c>
      <c r="C32" s="794"/>
      <c r="D32" s="794"/>
      <c r="E32" s="805"/>
      <c r="F32" s="805"/>
      <c r="G32" s="805"/>
      <c r="H32" s="805"/>
      <c r="I32" s="805"/>
      <c r="J32" s="805"/>
      <c r="K32" s="805"/>
      <c r="L32" s="805"/>
      <c r="M32" s="806"/>
    </row>
    <row r="33" spans="1:13" ht="15.6" x14ac:dyDescent="0.3">
      <c r="A33" s="116"/>
      <c r="B33" s="120" t="s">
        <v>248</v>
      </c>
      <c r="C33" s="118"/>
      <c r="D33" s="118"/>
      <c r="E33" s="794"/>
      <c r="F33" s="794"/>
      <c r="G33" s="794"/>
      <c r="H33" s="794"/>
      <c r="I33" s="794"/>
      <c r="J33" s="794"/>
      <c r="K33" s="794"/>
      <c r="L33" s="794"/>
      <c r="M33" s="807"/>
    </row>
    <row r="34" spans="1:13" ht="15.6" x14ac:dyDescent="0.3">
      <c r="A34" s="116"/>
      <c r="B34" s="808"/>
      <c r="C34" s="809"/>
      <c r="D34" s="809"/>
      <c r="E34" s="809"/>
      <c r="F34" s="809"/>
      <c r="G34" s="809"/>
      <c r="H34" s="809"/>
      <c r="I34" s="809"/>
      <c r="J34" s="809"/>
      <c r="K34" s="809"/>
      <c r="L34" s="809"/>
      <c r="M34" s="810"/>
    </row>
    <row r="35" spans="1:13" ht="15.6" x14ac:dyDescent="0.3">
      <c r="A35" s="116"/>
      <c r="B35" s="811" t="s">
        <v>249</v>
      </c>
      <c r="C35" s="812"/>
      <c r="D35" s="812"/>
      <c r="E35" s="812"/>
      <c r="F35" s="812"/>
      <c r="G35" s="812"/>
      <c r="H35" s="812"/>
      <c r="I35" s="812"/>
      <c r="J35" s="812"/>
      <c r="K35" s="812"/>
      <c r="L35" s="812"/>
      <c r="M35" s="813"/>
    </row>
    <row r="36" spans="1:13" ht="16.2" thickBot="1" x14ac:dyDescent="0.35">
      <c r="A36" s="116"/>
      <c r="B36" s="798"/>
      <c r="C36" s="799"/>
      <c r="D36" s="799"/>
      <c r="E36" s="799"/>
      <c r="F36" s="799"/>
      <c r="G36" s="799"/>
      <c r="H36" s="799"/>
      <c r="I36" s="799"/>
      <c r="J36" s="799"/>
      <c r="K36" s="799"/>
      <c r="L36" s="799"/>
      <c r="M36" s="800"/>
    </row>
    <row r="37" spans="1:13" ht="15.6" x14ac:dyDescent="0.3">
      <c r="A37" s="116"/>
      <c r="B37" s="801"/>
      <c r="C37" s="802"/>
      <c r="D37" s="802"/>
      <c r="E37" s="802"/>
      <c r="F37" s="802"/>
      <c r="G37" s="802"/>
      <c r="H37" s="802"/>
      <c r="I37" s="802"/>
      <c r="J37" s="802"/>
      <c r="K37" s="802"/>
      <c r="L37" s="802"/>
      <c r="M37" s="803"/>
    </row>
    <row r="38" spans="1:13" ht="15.6" x14ac:dyDescent="0.3">
      <c r="A38" s="116"/>
      <c r="B38" s="117"/>
      <c r="C38" s="117"/>
      <c r="D38" s="117"/>
      <c r="E38" s="117"/>
      <c r="F38" s="117"/>
      <c r="G38" s="117"/>
      <c r="H38" s="117"/>
      <c r="I38" s="117"/>
      <c r="J38" s="117"/>
      <c r="K38" s="117"/>
      <c r="L38" s="117"/>
      <c r="M38" s="117"/>
    </row>
    <row r="39" spans="1:13" ht="15.6" x14ac:dyDescent="0.3">
      <c r="A39" s="116"/>
      <c r="B39" s="117"/>
      <c r="C39" s="794" t="s">
        <v>250</v>
      </c>
      <c r="D39" s="794"/>
      <c r="E39" s="794"/>
      <c r="F39" s="794"/>
      <c r="G39" s="794"/>
      <c r="H39" s="794"/>
      <c r="I39" s="794"/>
      <c r="J39" s="794"/>
      <c r="K39" s="794"/>
      <c r="L39" s="794"/>
      <c r="M39" s="794"/>
    </row>
    <row r="40" spans="1:13" ht="15.6" x14ac:dyDescent="0.3">
      <c r="A40" s="116"/>
      <c r="B40" s="117"/>
      <c r="C40" s="118" t="s">
        <v>251</v>
      </c>
      <c r="D40" s="795" t="s">
        <v>252</v>
      </c>
      <c r="E40" s="796"/>
      <c r="F40" s="796"/>
      <c r="G40" s="796"/>
      <c r="H40" s="795" t="s">
        <v>253</v>
      </c>
      <c r="I40" s="796"/>
      <c r="J40" s="796"/>
      <c r="K40" s="796"/>
      <c r="L40" s="796"/>
      <c r="M40" s="797"/>
    </row>
    <row r="41" spans="1:13" ht="15.6" x14ac:dyDescent="0.3">
      <c r="A41" s="116"/>
      <c r="B41" s="117"/>
      <c r="C41" s="121">
        <v>42615</v>
      </c>
      <c r="D41" s="794" t="s">
        <v>504</v>
      </c>
      <c r="E41" s="794"/>
      <c r="F41" s="794"/>
      <c r="G41" s="794"/>
      <c r="H41" s="795" t="s">
        <v>1373</v>
      </c>
      <c r="I41" s="796"/>
      <c r="J41" s="796"/>
      <c r="K41" s="796"/>
      <c r="L41" s="796"/>
      <c r="M41" s="797"/>
    </row>
    <row r="42" spans="1:13" ht="15.6" x14ac:dyDescent="0.3">
      <c r="A42" s="116"/>
      <c r="B42" s="117"/>
      <c r="C42" s="187">
        <v>42802</v>
      </c>
      <c r="D42" s="794" t="s">
        <v>411</v>
      </c>
      <c r="E42" s="794"/>
      <c r="F42" s="794"/>
      <c r="G42" s="794"/>
      <c r="H42" s="794" t="s">
        <v>1708</v>
      </c>
      <c r="I42" s="794"/>
      <c r="J42" s="794"/>
      <c r="K42" s="794"/>
      <c r="L42" s="794"/>
      <c r="M42" s="794"/>
    </row>
    <row r="43" spans="1:13" ht="15.6" x14ac:dyDescent="0.3">
      <c r="A43" s="116"/>
      <c r="B43" s="117"/>
      <c r="C43" s="1223">
        <v>42664</v>
      </c>
      <c r="D43" s="694" t="s">
        <v>1692</v>
      </c>
      <c r="E43" s="695" t="s">
        <v>1693</v>
      </c>
      <c r="F43" s="695" t="s">
        <v>1694</v>
      </c>
      <c r="G43" s="696" t="s">
        <v>1695</v>
      </c>
      <c r="H43" s="1226" t="s">
        <v>1696</v>
      </c>
      <c r="I43" s="1227"/>
      <c r="J43" s="1227"/>
      <c r="K43" s="1227"/>
      <c r="L43" s="1227"/>
      <c r="M43" s="1228"/>
    </row>
    <row r="44" spans="1:13" ht="15.6" x14ac:dyDescent="0.3">
      <c r="A44" s="116"/>
      <c r="B44" s="117"/>
      <c r="C44" s="1224"/>
      <c r="D44" s="694" t="s">
        <v>1697</v>
      </c>
      <c r="E44" s="695" t="s">
        <v>1698</v>
      </c>
      <c r="F44" s="695" t="s">
        <v>1699</v>
      </c>
      <c r="G44" s="696" t="s">
        <v>1700</v>
      </c>
      <c r="H44" s="1229"/>
      <c r="I44" s="1230"/>
      <c r="J44" s="1230"/>
      <c r="K44" s="1230"/>
      <c r="L44" s="1230"/>
      <c r="M44" s="1231"/>
    </row>
    <row r="45" spans="1:13" ht="15.6" x14ac:dyDescent="0.3">
      <c r="A45" s="116"/>
      <c r="B45" s="117"/>
      <c r="C45" s="1224"/>
      <c r="D45" s="694" t="s">
        <v>1697</v>
      </c>
      <c r="E45" s="695" t="s">
        <v>1701</v>
      </c>
      <c r="F45" s="695" t="s">
        <v>1702</v>
      </c>
      <c r="G45" s="696" t="s">
        <v>575</v>
      </c>
      <c r="H45" s="1229"/>
      <c r="I45" s="1230"/>
      <c r="J45" s="1230"/>
      <c r="K45" s="1230"/>
      <c r="L45" s="1230"/>
      <c r="M45" s="1231"/>
    </row>
    <row r="46" spans="1:13" ht="15.6" x14ac:dyDescent="0.3">
      <c r="A46" s="116"/>
      <c r="B46" s="117"/>
      <c r="C46" s="1225"/>
      <c r="D46" s="694" t="s">
        <v>1703</v>
      </c>
      <c r="E46" s="695" t="s">
        <v>1704</v>
      </c>
      <c r="F46" s="695" t="s">
        <v>1705</v>
      </c>
      <c r="G46" s="696" t="s">
        <v>1706</v>
      </c>
      <c r="H46" s="1229"/>
      <c r="I46" s="1230"/>
      <c r="J46" s="1230"/>
      <c r="K46" s="1230"/>
      <c r="L46" s="1230"/>
      <c r="M46" s="1231"/>
    </row>
    <row r="47" spans="1:13" ht="15.6" x14ac:dyDescent="0.3">
      <c r="A47" s="116"/>
      <c r="B47" s="117"/>
      <c r="C47" s="693"/>
      <c r="D47" s="794" t="s">
        <v>1707</v>
      </c>
      <c r="E47" s="794"/>
      <c r="F47" s="794"/>
      <c r="G47" s="794"/>
      <c r="H47" s="1232"/>
      <c r="I47" s="1233"/>
      <c r="J47" s="1233"/>
      <c r="K47" s="1233"/>
      <c r="L47" s="1233"/>
      <c r="M47" s="1234"/>
    </row>
    <row r="48" spans="1:13" ht="15.6" x14ac:dyDescent="0.3">
      <c r="A48" s="116"/>
      <c r="B48" s="117"/>
      <c r="C48" s="118"/>
      <c r="D48" s="794"/>
      <c r="E48" s="794"/>
      <c r="F48" s="794"/>
      <c r="G48" s="794"/>
      <c r="H48" s="794"/>
      <c r="I48" s="794"/>
      <c r="J48" s="794"/>
      <c r="K48" s="794"/>
      <c r="L48" s="794"/>
      <c r="M48" s="794"/>
    </row>
    <row r="49" spans="1:13" ht="15.6" x14ac:dyDescent="0.3">
      <c r="A49" s="116"/>
      <c r="B49" s="115"/>
      <c r="C49" s="122"/>
      <c r="D49" s="863"/>
      <c r="E49" s="863"/>
      <c r="F49" s="863"/>
      <c r="G49" s="863"/>
      <c r="H49" s="864"/>
      <c r="I49" s="864"/>
      <c r="J49" s="864"/>
      <c r="K49" s="864"/>
      <c r="L49" s="864"/>
      <c r="M49" s="864"/>
    </row>
  </sheetData>
  <sheetProtection algorithmName="SHA-512" hashValue="Su8naSBDsc34dBymx80TW6JhA18NW7x5vWA9lFCI6kc9Qll/TX8WO4IGuMFkS6O4njgP+pJOypAxJvYirmIK4A==" saltValue="GjyIPOOavDYH8fzqQQswIQ==" spinCount="100000" sheet="1" objects="1" scenarios="1"/>
  <mergeCells count="81">
    <mergeCell ref="D48:G48"/>
    <mergeCell ref="H48:M48"/>
    <mergeCell ref="D49:G49"/>
    <mergeCell ref="H49:M49"/>
    <mergeCell ref="D41:G41"/>
    <mergeCell ref="H41:M41"/>
    <mergeCell ref="D42:G42"/>
    <mergeCell ref="H42:M42"/>
    <mergeCell ref="D47:G47"/>
    <mergeCell ref="D40:G40"/>
    <mergeCell ref="H40:M40"/>
    <mergeCell ref="B31:D31"/>
    <mergeCell ref="E31:I31"/>
    <mergeCell ref="J31:M31"/>
    <mergeCell ref="B32:D32"/>
    <mergeCell ref="E32:M32"/>
    <mergeCell ref="E33:M33"/>
    <mergeCell ref="B34:M34"/>
    <mergeCell ref="B35:M35"/>
    <mergeCell ref="B36:M36"/>
    <mergeCell ref="B37:M37"/>
    <mergeCell ref="C39:M39"/>
    <mergeCell ref="B29:D29"/>
    <mergeCell ref="F29:G29"/>
    <mergeCell ref="I29:J29"/>
    <mergeCell ref="K29:L29"/>
    <mergeCell ref="B30:D30"/>
    <mergeCell ref="E30:M30"/>
    <mergeCell ref="B26:D26"/>
    <mergeCell ref="E26:M26"/>
    <mergeCell ref="B27:D27"/>
    <mergeCell ref="E27:M27"/>
    <mergeCell ref="B28:D28"/>
    <mergeCell ref="E28:M28"/>
    <mergeCell ref="B25:D25"/>
    <mergeCell ref="E25:M25"/>
    <mergeCell ref="B19:D19"/>
    <mergeCell ref="E19:F19"/>
    <mergeCell ref="G19:H19"/>
    <mergeCell ref="I19:M19"/>
    <mergeCell ref="B20:M20"/>
    <mergeCell ref="B21:M21"/>
    <mergeCell ref="B22:M22"/>
    <mergeCell ref="B23:D23"/>
    <mergeCell ref="E23:M23"/>
    <mergeCell ref="B24:D24"/>
    <mergeCell ref="E24:M24"/>
    <mergeCell ref="B18:D18"/>
    <mergeCell ref="E18:M18"/>
    <mergeCell ref="B13:D13"/>
    <mergeCell ref="E13:M13"/>
    <mergeCell ref="B14:D14"/>
    <mergeCell ref="E14:M14"/>
    <mergeCell ref="B15:D15"/>
    <mergeCell ref="E15:M15"/>
    <mergeCell ref="B16:D16"/>
    <mergeCell ref="E16:G16"/>
    <mergeCell ref="H16:M16"/>
    <mergeCell ref="B17:D17"/>
    <mergeCell ref="E17:M17"/>
    <mergeCell ref="E10:M10"/>
    <mergeCell ref="B11:D11"/>
    <mergeCell ref="E11:M11"/>
    <mergeCell ref="B12:D12"/>
    <mergeCell ref="E12:M12"/>
    <mergeCell ref="C43:C46"/>
    <mergeCell ref="H43:M47"/>
    <mergeCell ref="B9:D9"/>
    <mergeCell ref="E9:M9"/>
    <mergeCell ref="B2:M2"/>
    <mergeCell ref="B3:M3"/>
    <mergeCell ref="B4:E4"/>
    <mergeCell ref="F4:I4"/>
    <mergeCell ref="J4:M4"/>
    <mergeCell ref="B5:J5"/>
    <mergeCell ref="B6:M6"/>
    <mergeCell ref="B7:J7"/>
    <mergeCell ref="B8:D8"/>
    <mergeCell ref="E8:G8"/>
    <mergeCell ref="H8:M8"/>
    <mergeCell ref="B10:D10"/>
  </mergeCells>
  <hyperlinks>
    <hyperlink ref="A1" location="'3.2.2.c.2'!A1" display="REGRESAR"/>
  </hyperlink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00FF"/>
  </sheetPr>
  <dimension ref="A1:L28"/>
  <sheetViews>
    <sheetView showGridLines="0" zoomScale="90" zoomScaleNormal="90" workbookViewId="0">
      <pane ySplit="13" topLeftCell="A14" activePane="bottomLeft" state="frozen"/>
      <selection pane="bottomLeft"/>
    </sheetView>
  </sheetViews>
  <sheetFormatPr defaultColWidth="13.109375" defaultRowHeight="13.2" x14ac:dyDescent="0.25"/>
  <cols>
    <col min="1" max="1" width="13.109375" style="10"/>
    <col min="2" max="2" width="12.44140625" style="10" customWidth="1"/>
    <col min="3" max="3" width="9.5546875" style="10" customWidth="1"/>
    <col min="4" max="4" width="11.6640625" style="10" customWidth="1"/>
    <col min="5" max="5" width="11.88671875" style="10" customWidth="1"/>
    <col min="6" max="6" width="1.44140625" style="10" customWidth="1"/>
    <col min="7" max="7" width="12.109375" style="10" customWidth="1"/>
    <col min="8" max="8" width="12.88671875" style="10" customWidth="1"/>
    <col min="9" max="9" width="14.88671875" style="10" customWidth="1"/>
    <col min="10" max="10" width="10.33203125" style="10" customWidth="1"/>
    <col min="11" max="11" width="11.88671875" style="10" customWidth="1"/>
    <col min="12" max="12" width="16.44140625" style="10" customWidth="1"/>
    <col min="13" max="16384" width="13.109375" style="10"/>
  </cols>
  <sheetData>
    <row r="1" spans="1:12" ht="14.4" x14ac:dyDescent="0.25">
      <c r="A1" s="110" t="s">
        <v>183</v>
      </c>
      <c r="C1" s="169" t="s">
        <v>184</v>
      </c>
    </row>
    <row r="2" spans="1:12" s="24" customFormat="1" ht="15.6" x14ac:dyDescent="0.3">
      <c r="B2" s="89" t="s">
        <v>375</v>
      </c>
      <c r="C2" s="89"/>
      <c r="D2" s="89"/>
      <c r="E2" s="89"/>
      <c r="F2" s="89"/>
      <c r="G2" s="89"/>
      <c r="H2" s="89"/>
      <c r="I2" s="89"/>
    </row>
    <row r="3" spans="1:12" s="24" customFormat="1" ht="15.6" x14ac:dyDescent="0.3">
      <c r="B3" s="8" t="s">
        <v>283</v>
      </c>
      <c r="C3" s="87"/>
      <c r="D3" s="87"/>
      <c r="E3" s="87"/>
      <c r="F3" s="87"/>
      <c r="G3" s="87"/>
      <c r="H3" s="87"/>
      <c r="I3" s="89"/>
    </row>
    <row r="4" spans="1:12" s="24" customFormat="1" ht="15.6" x14ac:dyDescent="0.3">
      <c r="B4" s="8" t="s">
        <v>342</v>
      </c>
      <c r="C4" s="87"/>
      <c r="D4" s="87"/>
      <c r="E4" s="87"/>
      <c r="F4" s="87"/>
      <c r="G4" s="87"/>
      <c r="H4" s="87"/>
      <c r="I4" s="89"/>
    </row>
    <row r="5" spans="1:12" s="24" customFormat="1" ht="15.6" x14ac:dyDescent="0.3">
      <c r="B5" s="8" t="s">
        <v>284</v>
      </c>
      <c r="C5" s="87"/>
      <c r="D5" s="87"/>
      <c r="E5" s="87"/>
      <c r="F5" s="87"/>
      <c r="G5" s="87"/>
      <c r="H5" s="87"/>
      <c r="I5" s="89"/>
      <c r="L5" s="110"/>
    </row>
    <row r="6" spans="1:12" s="24" customFormat="1" ht="15.6" x14ac:dyDescent="0.3">
      <c r="B6" s="8" t="s">
        <v>1262</v>
      </c>
      <c r="C6" s="87"/>
      <c r="D6" s="87"/>
      <c r="E6" s="87"/>
      <c r="F6" s="87"/>
      <c r="G6" s="87"/>
      <c r="H6" s="87"/>
      <c r="I6" s="89"/>
    </row>
    <row r="7" spans="1:12" s="24" customFormat="1" ht="15.6" x14ac:dyDescent="0.3">
      <c r="B7" s="8" t="s">
        <v>1332</v>
      </c>
      <c r="C7" s="87"/>
      <c r="D7" s="87"/>
      <c r="E7" s="87"/>
      <c r="F7" s="87"/>
      <c r="G7" s="87"/>
      <c r="H7" s="87"/>
      <c r="I7" s="89"/>
    </row>
    <row r="8" spans="1:12" s="24" customFormat="1" ht="15.6" x14ac:dyDescent="0.3">
      <c r="B8" s="87"/>
      <c r="C8" s="87"/>
      <c r="D8" s="87"/>
      <c r="E8" s="87"/>
      <c r="F8" s="87"/>
      <c r="G8" s="87"/>
      <c r="H8" s="87"/>
      <c r="I8" s="89"/>
    </row>
    <row r="9" spans="1:12" s="8" customFormat="1" ht="15.6" x14ac:dyDescent="0.3">
      <c r="B9" s="89" t="s">
        <v>1333</v>
      </c>
      <c r="C9" s="89"/>
      <c r="D9" s="89"/>
      <c r="E9" s="89"/>
      <c r="F9" s="89"/>
      <c r="G9" s="89"/>
      <c r="H9" s="89"/>
      <c r="I9" s="89"/>
    </row>
    <row r="10" spans="1:12" s="24" customFormat="1" ht="18.75" customHeight="1" x14ac:dyDescent="0.3">
      <c r="B10" s="1211" t="s">
        <v>546</v>
      </c>
      <c r="C10" s="1211"/>
      <c r="D10" s="1211"/>
      <c r="E10" s="1211"/>
      <c r="F10" s="1211"/>
      <c r="G10" s="1211"/>
      <c r="H10" s="1211"/>
      <c r="I10" s="1211"/>
      <c r="J10" s="1211"/>
      <c r="K10" s="1211"/>
      <c r="L10" s="1211"/>
    </row>
    <row r="11" spans="1:12" s="24" customFormat="1" x14ac:dyDescent="0.3"/>
    <row r="12" spans="1:12" s="12" customFormat="1" ht="12.75" customHeight="1" x14ac:dyDescent="0.3">
      <c r="B12" s="1235" t="s">
        <v>271</v>
      </c>
      <c r="C12" s="1237" t="s">
        <v>35</v>
      </c>
      <c r="D12" s="1237" t="s">
        <v>67</v>
      </c>
      <c r="E12" s="1237"/>
      <c r="F12" s="96"/>
      <c r="G12" s="1237" t="s">
        <v>68</v>
      </c>
      <c r="H12" s="1237"/>
      <c r="I12" s="1237"/>
      <c r="J12" s="1237"/>
      <c r="K12" s="1237"/>
      <c r="L12" s="1237" t="s">
        <v>285</v>
      </c>
    </row>
    <row r="13" spans="1:12" s="12" customFormat="1" ht="53.25" customHeight="1" x14ac:dyDescent="0.3">
      <c r="B13" s="1236"/>
      <c r="C13" s="1238"/>
      <c r="D13" s="38" t="s">
        <v>7</v>
      </c>
      <c r="E13" s="38" t="s">
        <v>0</v>
      </c>
      <c r="F13" s="97"/>
      <c r="G13" s="38" t="s">
        <v>70</v>
      </c>
      <c r="H13" s="38" t="s">
        <v>71</v>
      </c>
      <c r="I13" s="38" t="s">
        <v>72</v>
      </c>
      <c r="J13" s="38" t="s">
        <v>73</v>
      </c>
      <c r="K13" s="38" t="s">
        <v>74</v>
      </c>
      <c r="L13" s="1238"/>
    </row>
    <row r="14" spans="1:12" s="23" customFormat="1" ht="21.75" customHeight="1" x14ac:dyDescent="0.25">
      <c r="B14" s="39" t="s">
        <v>31</v>
      </c>
      <c r="C14" s="417">
        <v>93017</v>
      </c>
      <c r="D14" s="417">
        <v>38477</v>
      </c>
      <c r="E14" s="418">
        <v>41.365556833697063</v>
      </c>
      <c r="F14" s="364"/>
      <c r="G14" s="417">
        <v>6394</v>
      </c>
      <c r="H14" s="417">
        <v>1128</v>
      </c>
      <c r="I14" s="417">
        <v>1391</v>
      </c>
      <c r="J14" s="417">
        <v>4716</v>
      </c>
      <c r="K14" s="417">
        <v>79388</v>
      </c>
      <c r="L14" s="418">
        <v>14.65216035778406</v>
      </c>
    </row>
    <row r="15" spans="1:12" s="23" customFormat="1" x14ac:dyDescent="0.25">
      <c r="B15" s="40"/>
      <c r="C15" s="391"/>
      <c r="D15" s="391"/>
      <c r="E15" s="382"/>
      <c r="F15" s="362"/>
      <c r="G15" s="391"/>
      <c r="H15" s="391"/>
      <c r="I15" s="391"/>
      <c r="J15" s="391"/>
      <c r="K15" s="391"/>
      <c r="L15" s="382"/>
    </row>
    <row r="16" spans="1:12" s="13" customFormat="1" x14ac:dyDescent="0.25">
      <c r="B16" s="40" t="s">
        <v>195</v>
      </c>
      <c r="C16" s="391">
        <v>18873</v>
      </c>
      <c r="D16" s="391">
        <v>10016</v>
      </c>
      <c r="E16" s="382">
        <v>53.070524029036193</v>
      </c>
      <c r="F16" s="362"/>
      <c r="G16" s="391">
        <v>758</v>
      </c>
      <c r="H16" s="391">
        <v>215</v>
      </c>
      <c r="I16" s="391">
        <v>244</v>
      </c>
      <c r="J16" s="391">
        <v>858</v>
      </c>
      <c r="K16" s="391">
        <v>16798</v>
      </c>
      <c r="L16" s="382">
        <v>99.470142531658993</v>
      </c>
    </row>
    <row r="17" spans="2:12" s="13" customFormat="1" x14ac:dyDescent="0.25">
      <c r="B17" s="40" t="s">
        <v>196</v>
      </c>
      <c r="C17" s="391">
        <v>25176</v>
      </c>
      <c r="D17" s="391">
        <v>10845</v>
      </c>
      <c r="E17" s="382">
        <v>43.076739752144903</v>
      </c>
      <c r="F17" s="362"/>
      <c r="G17" s="391">
        <v>2638</v>
      </c>
      <c r="H17" s="391">
        <v>339</v>
      </c>
      <c r="I17" s="391">
        <v>531</v>
      </c>
      <c r="J17" s="391">
        <v>1359</v>
      </c>
      <c r="K17" s="391">
        <v>20309</v>
      </c>
      <c r="L17" s="382">
        <v>99.602796313949796</v>
      </c>
    </row>
    <row r="18" spans="2:12" s="13" customFormat="1" x14ac:dyDescent="0.25">
      <c r="B18" s="40" t="s">
        <v>197</v>
      </c>
      <c r="C18" s="391">
        <v>9558</v>
      </c>
      <c r="D18" s="391">
        <v>5219</v>
      </c>
      <c r="E18" s="382">
        <v>54.603473530027202</v>
      </c>
      <c r="F18" s="362"/>
      <c r="G18" s="391">
        <v>809</v>
      </c>
      <c r="H18" s="391">
        <v>71</v>
      </c>
      <c r="I18" s="391">
        <v>124</v>
      </c>
      <c r="J18" s="391">
        <v>621</v>
      </c>
      <c r="K18" s="391">
        <v>7933</v>
      </c>
      <c r="L18" s="382">
        <v>98.953756015902911</v>
      </c>
    </row>
    <row r="19" spans="2:12" s="13" customFormat="1" x14ac:dyDescent="0.25">
      <c r="B19" s="40" t="s">
        <v>198</v>
      </c>
      <c r="C19" s="391">
        <v>5080</v>
      </c>
      <c r="D19" s="391">
        <v>2227</v>
      </c>
      <c r="E19" s="382">
        <v>43.838582677165356</v>
      </c>
      <c r="F19" s="362"/>
      <c r="G19" s="391">
        <v>457</v>
      </c>
      <c r="H19" s="391">
        <v>80</v>
      </c>
      <c r="I19" s="391">
        <v>110</v>
      </c>
      <c r="J19" s="391">
        <v>387</v>
      </c>
      <c r="K19" s="391">
        <v>4046</v>
      </c>
      <c r="L19" s="382">
        <v>98.031496062992119</v>
      </c>
    </row>
    <row r="20" spans="2:12" s="13" customFormat="1" x14ac:dyDescent="0.25">
      <c r="B20" s="40" t="s">
        <v>199</v>
      </c>
      <c r="C20" s="391">
        <v>10855</v>
      </c>
      <c r="D20" s="391">
        <v>2021</v>
      </c>
      <c r="E20" s="382">
        <v>18.618148318747121</v>
      </c>
      <c r="F20" s="362"/>
      <c r="G20" s="391">
        <v>884</v>
      </c>
      <c r="H20" s="391">
        <v>95</v>
      </c>
      <c r="I20" s="391">
        <v>125</v>
      </c>
      <c r="J20" s="391">
        <v>400</v>
      </c>
      <c r="K20" s="391">
        <v>9351</v>
      </c>
      <c r="L20" s="382">
        <v>99.078765545831402</v>
      </c>
    </row>
    <row r="21" spans="2:12" s="13" customFormat="1" x14ac:dyDescent="0.25">
      <c r="B21" s="40" t="s">
        <v>200</v>
      </c>
      <c r="C21" s="391">
        <v>14467</v>
      </c>
      <c r="D21" s="391">
        <v>4682</v>
      </c>
      <c r="E21" s="382">
        <v>32.363309601161262</v>
      </c>
      <c r="F21" s="362"/>
      <c r="G21" s="391">
        <v>541</v>
      </c>
      <c r="H21" s="391">
        <v>149</v>
      </c>
      <c r="I21" s="391">
        <v>131</v>
      </c>
      <c r="J21" s="391">
        <v>550</v>
      </c>
      <c r="K21" s="391">
        <v>13096</v>
      </c>
      <c r="L21" s="382">
        <v>99.308771687288328</v>
      </c>
    </row>
    <row r="22" spans="2:12" s="13" customFormat="1" x14ac:dyDescent="0.25">
      <c r="B22" s="43" t="s">
        <v>201</v>
      </c>
      <c r="C22" s="392">
        <v>9008</v>
      </c>
      <c r="D22" s="392">
        <v>3467</v>
      </c>
      <c r="E22" s="383">
        <v>38.488010657193605</v>
      </c>
      <c r="F22" s="363"/>
      <c r="G22" s="392">
        <v>307</v>
      </c>
      <c r="H22" s="392">
        <v>179</v>
      </c>
      <c r="I22" s="392">
        <v>126</v>
      </c>
      <c r="J22" s="392">
        <v>541</v>
      </c>
      <c r="K22" s="392">
        <v>7855</v>
      </c>
      <c r="L22" s="383">
        <v>98.889875666074602</v>
      </c>
    </row>
    <row r="23" spans="2:12" s="13" customFormat="1" x14ac:dyDescent="0.25">
      <c r="B23" s="42" t="s">
        <v>1584</v>
      </c>
      <c r="C23" s="128"/>
      <c r="D23" s="128"/>
      <c r="E23" s="128"/>
      <c r="F23" s="128"/>
      <c r="G23" s="129"/>
      <c r="H23" s="129"/>
      <c r="I23" s="129"/>
      <c r="J23" s="129"/>
      <c r="K23" s="129"/>
      <c r="L23" s="137"/>
    </row>
    <row r="28" spans="2:12" x14ac:dyDescent="0.25">
      <c r="B28" s="10" t="s">
        <v>511</v>
      </c>
    </row>
  </sheetData>
  <sheetProtection algorithmName="SHA-512" hashValue="yxS2ib6pi4HNxCxEkzNlVW2JOovQDZkUADViFj8V88PB6cnayVIZhGFgnMYBhZ844DcBYbTwIJsizeyo7PrT6g==" saltValue="WDY11w3jEUKXPX1tsaZHcw==" spinCount="100000" sheet="1" objects="1" scenarios="1"/>
  <mergeCells count="6">
    <mergeCell ref="B10:L10"/>
    <mergeCell ref="B12:B13"/>
    <mergeCell ref="C12:C13"/>
    <mergeCell ref="D12:E12"/>
    <mergeCell ref="G12:K12"/>
    <mergeCell ref="L12:L13"/>
  </mergeCells>
  <hyperlinks>
    <hyperlink ref="C1" location="M3.2.2.e.1!A1" display="Ver Metadato"/>
    <hyperlink ref="A1" location="'C3'!A1" display="REGRESAR"/>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M49"/>
  <sheetViews>
    <sheetView showGridLines="0" zoomScale="80" zoomScaleNormal="80" workbookViewId="0"/>
  </sheetViews>
  <sheetFormatPr defaultColWidth="11.44140625" defaultRowHeight="15" x14ac:dyDescent="0.3"/>
  <cols>
    <col min="1" max="2" width="11.44140625" style="117"/>
    <col min="3" max="3" width="22.88671875" style="117" customWidth="1"/>
    <col min="4" max="4" width="14.44140625" style="117" customWidth="1"/>
    <col min="5" max="10" width="11.44140625" style="117"/>
    <col min="11" max="11" width="13.6640625" style="117" customWidth="1"/>
    <col min="12" max="12" width="11.44140625" style="117"/>
    <col min="13" max="13" width="16.5546875" style="117" customWidth="1"/>
    <col min="14" max="16384" width="11.44140625" style="117"/>
  </cols>
  <sheetData>
    <row r="1" spans="1:13" x14ac:dyDescent="0.3">
      <c r="A1" s="135" t="s">
        <v>183</v>
      </c>
    </row>
    <row r="2" spans="1:13" ht="15.6" x14ac:dyDescent="0.3">
      <c r="B2" s="828" t="s">
        <v>202</v>
      </c>
      <c r="C2" s="828"/>
      <c r="D2" s="828"/>
      <c r="E2" s="828"/>
      <c r="F2" s="828"/>
      <c r="G2" s="828"/>
      <c r="H2" s="828"/>
      <c r="I2" s="828"/>
      <c r="J2" s="828"/>
      <c r="K2" s="828"/>
      <c r="L2" s="828"/>
      <c r="M2" s="828"/>
    </row>
    <row r="3" spans="1:13" ht="15.6" thickBot="1" x14ac:dyDescent="0.35">
      <c r="B3" s="827"/>
      <c r="C3" s="827"/>
      <c r="D3" s="827"/>
      <c r="E3" s="827"/>
      <c r="F3" s="827"/>
      <c r="G3" s="827"/>
      <c r="H3" s="827"/>
      <c r="I3" s="827"/>
      <c r="J3" s="827"/>
      <c r="K3" s="827"/>
      <c r="L3" s="827"/>
      <c r="M3" s="827"/>
    </row>
    <row r="4" spans="1:13" ht="16.2" thickBot="1" x14ac:dyDescent="0.35">
      <c r="B4" s="847" t="s">
        <v>286</v>
      </c>
      <c r="C4" s="848"/>
      <c r="D4" s="848"/>
      <c r="E4" s="848"/>
      <c r="F4" s="848" t="s">
        <v>287</v>
      </c>
      <c r="G4" s="848"/>
      <c r="H4" s="848"/>
      <c r="I4" s="848"/>
      <c r="J4" s="848" t="s">
        <v>205</v>
      </c>
      <c r="K4" s="848"/>
      <c r="L4" s="848"/>
      <c r="M4" s="849"/>
    </row>
    <row r="5" spans="1:13" x14ac:dyDescent="0.3">
      <c r="B5" s="845" t="s">
        <v>206</v>
      </c>
      <c r="C5" s="845"/>
      <c r="D5" s="845"/>
      <c r="E5" s="845"/>
      <c r="F5" s="845"/>
      <c r="G5" s="845"/>
      <c r="H5" s="845"/>
      <c r="I5" s="845"/>
      <c r="J5" s="845"/>
    </row>
    <row r="6" spans="1:13" ht="15.6" x14ac:dyDescent="0.3">
      <c r="B6" s="828" t="s">
        <v>207</v>
      </c>
      <c r="C6" s="828"/>
      <c r="D6" s="828"/>
      <c r="E6" s="828"/>
      <c r="F6" s="828"/>
      <c r="G6" s="828"/>
      <c r="H6" s="828"/>
      <c r="I6" s="828"/>
      <c r="J6" s="828"/>
      <c r="K6" s="828"/>
      <c r="L6" s="828"/>
      <c r="M6" s="828"/>
    </row>
    <row r="7" spans="1:13" ht="15.6" thickBot="1" x14ac:dyDescent="0.35">
      <c r="B7" s="827"/>
      <c r="C7" s="827"/>
      <c r="D7" s="827"/>
      <c r="E7" s="827"/>
      <c r="F7" s="827"/>
      <c r="G7" s="827"/>
      <c r="H7" s="827"/>
      <c r="I7" s="827"/>
      <c r="J7" s="827"/>
    </row>
    <row r="8" spans="1:13" x14ac:dyDescent="0.3">
      <c r="B8" s="829" t="s">
        <v>208</v>
      </c>
      <c r="C8" s="830"/>
      <c r="D8" s="830"/>
      <c r="E8" s="830" t="s">
        <v>1240</v>
      </c>
      <c r="F8" s="830"/>
      <c r="G8" s="830"/>
      <c r="H8" s="830" t="s">
        <v>209</v>
      </c>
      <c r="I8" s="830"/>
      <c r="J8" s="830"/>
      <c r="K8" s="830"/>
      <c r="L8" s="830"/>
      <c r="M8" s="846"/>
    </row>
    <row r="9" spans="1:13" ht="47.25" customHeight="1" x14ac:dyDescent="0.3">
      <c r="B9" s="820" t="s">
        <v>210</v>
      </c>
      <c r="C9" s="796"/>
      <c r="D9" s="797"/>
      <c r="E9" s="1239" t="s">
        <v>623</v>
      </c>
      <c r="F9" s="1240"/>
      <c r="G9" s="1240"/>
      <c r="H9" s="1240"/>
      <c r="I9" s="1240"/>
      <c r="J9" s="1240"/>
      <c r="K9" s="1240"/>
      <c r="L9" s="1240"/>
      <c r="M9" s="1241"/>
    </row>
    <row r="10" spans="1:13" x14ac:dyDescent="0.3">
      <c r="B10" s="820" t="s">
        <v>211</v>
      </c>
      <c r="C10" s="796"/>
      <c r="D10" s="797"/>
      <c r="E10" s="795" t="s">
        <v>21</v>
      </c>
      <c r="F10" s="796"/>
      <c r="G10" s="796"/>
      <c r="H10" s="796"/>
      <c r="I10" s="796"/>
      <c r="J10" s="796"/>
      <c r="K10" s="796"/>
      <c r="L10" s="796"/>
      <c r="M10" s="844"/>
    </row>
    <row r="11" spans="1:13" x14ac:dyDescent="0.3">
      <c r="B11" s="804" t="s">
        <v>1311</v>
      </c>
      <c r="C11" s="794"/>
      <c r="D11" s="794"/>
      <c r="E11" s="805" t="s">
        <v>283</v>
      </c>
      <c r="F11" s="805" t="s">
        <v>283</v>
      </c>
      <c r="G11" s="805" t="s">
        <v>283</v>
      </c>
      <c r="H11" s="805" t="s">
        <v>283</v>
      </c>
      <c r="I11" s="805" t="s">
        <v>283</v>
      </c>
      <c r="J11" s="805" t="s">
        <v>283</v>
      </c>
      <c r="K11" s="805" t="s">
        <v>283</v>
      </c>
      <c r="L11" s="805" t="s">
        <v>283</v>
      </c>
      <c r="M11" s="806" t="s">
        <v>283</v>
      </c>
    </row>
    <row r="12" spans="1:13" x14ac:dyDescent="0.3">
      <c r="B12" s="804" t="s">
        <v>1312</v>
      </c>
      <c r="C12" s="794"/>
      <c r="D12" s="794"/>
      <c r="E12" s="805" t="s">
        <v>342</v>
      </c>
      <c r="F12" s="805" t="s">
        <v>342</v>
      </c>
      <c r="G12" s="805" t="s">
        <v>342</v>
      </c>
      <c r="H12" s="805" t="s">
        <v>342</v>
      </c>
      <c r="I12" s="805" t="s">
        <v>342</v>
      </c>
      <c r="J12" s="805" t="s">
        <v>342</v>
      </c>
      <c r="K12" s="805" t="s">
        <v>342</v>
      </c>
      <c r="L12" s="805" t="s">
        <v>342</v>
      </c>
      <c r="M12" s="806" t="s">
        <v>342</v>
      </c>
    </row>
    <row r="13" spans="1:13" x14ac:dyDescent="0.3">
      <c r="B13" s="804" t="s">
        <v>1313</v>
      </c>
      <c r="C13" s="794"/>
      <c r="D13" s="794"/>
      <c r="E13" s="821" t="s">
        <v>284</v>
      </c>
      <c r="F13" s="822" t="s">
        <v>284</v>
      </c>
      <c r="G13" s="822" t="s">
        <v>284</v>
      </c>
      <c r="H13" s="822" t="s">
        <v>284</v>
      </c>
      <c r="I13" s="822" t="s">
        <v>284</v>
      </c>
      <c r="J13" s="822" t="s">
        <v>284</v>
      </c>
      <c r="K13" s="822" t="s">
        <v>284</v>
      </c>
      <c r="L13" s="822" t="s">
        <v>284</v>
      </c>
      <c r="M13" s="823" t="s">
        <v>284</v>
      </c>
    </row>
    <row r="14" spans="1:13" x14ac:dyDescent="0.3">
      <c r="B14" s="804" t="s">
        <v>215</v>
      </c>
      <c r="C14" s="794"/>
      <c r="D14" s="794"/>
      <c r="E14" s="824"/>
      <c r="F14" s="825"/>
      <c r="G14" s="825"/>
      <c r="H14" s="825"/>
      <c r="I14" s="825"/>
      <c r="J14" s="825"/>
      <c r="K14" s="825"/>
      <c r="L14" s="825"/>
      <c r="M14" s="826"/>
    </row>
    <row r="15" spans="1:13" x14ac:dyDescent="0.3">
      <c r="B15" s="804" t="s">
        <v>216</v>
      </c>
      <c r="C15" s="794"/>
      <c r="D15" s="794"/>
      <c r="E15" s="814" t="s">
        <v>217</v>
      </c>
      <c r="F15" s="815"/>
      <c r="G15" s="815"/>
      <c r="H15" s="815"/>
      <c r="I15" s="815"/>
      <c r="J15" s="815"/>
      <c r="K15" s="815"/>
      <c r="L15" s="815"/>
      <c r="M15" s="816"/>
    </row>
    <row r="16" spans="1:13" x14ac:dyDescent="0.3">
      <c r="B16" s="804" t="s">
        <v>218</v>
      </c>
      <c r="C16" s="794"/>
      <c r="D16" s="794"/>
      <c r="E16" s="839" t="s">
        <v>219</v>
      </c>
      <c r="F16" s="818"/>
      <c r="G16" s="819"/>
      <c r="H16" s="821" t="s">
        <v>220</v>
      </c>
      <c r="I16" s="822"/>
      <c r="J16" s="822"/>
      <c r="K16" s="822"/>
      <c r="L16" s="822"/>
      <c r="M16" s="823"/>
    </row>
    <row r="17" spans="2:13" ht="15" customHeight="1" x14ac:dyDescent="0.3">
      <c r="B17" s="804" t="s">
        <v>221</v>
      </c>
      <c r="C17" s="794"/>
      <c r="D17" s="794"/>
      <c r="E17" s="821" t="s">
        <v>222</v>
      </c>
      <c r="F17" s="822"/>
      <c r="G17" s="822"/>
      <c r="H17" s="822"/>
      <c r="I17" s="822"/>
      <c r="J17" s="822"/>
      <c r="K17" s="822"/>
      <c r="L17" s="822"/>
      <c r="M17" s="823"/>
    </row>
    <row r="18" spans="2:13" x14ac:dyDescent="0.3">
      <c r="B18" s="820" t="s">
        <v>223</v>
      </c>
      <c r="C18" s="796"/>
      <c r="D18" s="797"/>
      <c r="E18" s="821" t="s">
        <v>288</v>
      </c>
      <c r="F18" s="822"/>
      <c r="G18" s="822"/>
      <c r="H18" s="822"/>
      <c r="I18" s="822"/>
      <c r="J18" s="822"/>
      <c r="K18" s="822"/>
      <c r="L18" s="822"/>
      <c r="M18" s="823"/>
    </row>
    <row r="19" spans="2:13" ht="16.2" thickBot="1" x14ac:dyDescent="0.35">
      <c r="B19" s="834" t="s">
        <v>225</v>
      </c>
      <c r="C19" s="835"/>
      <c r="D19" s="836"/>
      <c r="E19" s="860" t="s">
        <v>226</v>
      </c>
      <c r="F19" s="860"/>
      <c r="G19" s="837" t="s">
        <v>227</v>
      </c>
      <c r="H19" s="837"/>
      <c r="I19" s="837" t="s">
        <v>228</v>
      </c>
      <c r="J19" s="837"/>
      <c r="K19" s="837"/>
      <c r="L19" s="837"/>
      <c r="M19" s="838"/>
    </row>
    <row r="20" spans="2:13" x14ac:dyDescent="0.3">
      <c r="B20" s="827"/>
      <c r="C20" s="827"/>
      <c r="D20" s="827"/>
      <c r="E20" s="827"/>
      <c r="F20" s="827"/>
      <c r="G20" s="827"/>
      <c r="H20" s="827"/>
      <c r="I20" s="827"/>
      <c r="J20" s="827"/>
      <c r="K20" s="827"/>
      <c r="L20" s="827"/>
      <c r="M20" s="827"/>
    </row>
    <row r="21" spans="2:13" ht="15.6" x14ac:dyDescent="0.3">
      <c r="B21" s="828" t="s">
        <v>229</v>
      </c>
      <c r="C21" s="828"/>
      <c r="D21" s="828"/>
      <c r="E21" s="828"/>
      <c r="F21" s="828"/>
      <c r="G21" s="828"/>
      <c r="H21" s="828"/>
      <c r="I21" s="828"/>
      <c r="J21" s="828"/>
      <c r="K21" s="828"/>
      <c r="L21" s="828"/>
      <c r="M21" s="828"/>
    </row>
    <row r="22" spans="2:13" ht="15.6" thickBot="1" x14ac:dyDescent="0.35">
      <c r="B22" s="827"/>
      <c r="C22" s="827"/>
      <c r="D22" s="827"/>
      <c r="E22" s="827"/>
      <c r="F22" s="827"/>
      <c r="G22" s="827"/>
      <c r="H22" s="827"/>
      <c r="I22" s="827"/>
      <c r="J22" s="827"/>
      <c r="K22" s="827"/>
      <c r="L22" s="827"/>
      <c r="M22" s="827"/>
    </row>
    <row r="23" spans="2:13" ht="81.75" customHeight="1" x14ac:dyDescent="0.3">
      <c r="B23" s="829" t="s">
        <v>230</v>
      </c>
      <c r="C23" s="830"/>
      <c r="D23" s="830"/>
      <c r="E23" s="831" t="s">
        <v>289</v>
      </c>
      <c r="F23" s="832"/>
      <c r="G23" s="832"/>
      <c r="H23" s="832"/>
      <c r="I23" s="832"/>
      <c r="J23" s="832"/>
      <c r="K23" s="832"/>
      <c r="L23" s="832"/>
      <c r="M23" s="833"/>
    </row>
    <row r="24" spans="2:13" ht="162.75" customHeight="1" x14ac:dyDescent="0.3">
      <c r="B24" s="820" t="s">
        <v>231</v>
      </c>
      <c r="C24" s="796"/>
      <c r="D24" s="797"/>
      <c r="E24" s="821" t="s">
        <v>290</v>
      </c>
      <c r="F24" s="822"/>
      <c r="G24" s="822"/>
      <c r="H24" s="822"/>
      <c r="I24" s="822"/>
      <c r="J24" s="822"/>
      <c r="K24" s="822"/>
      <c r="L24" s="822"/>
      <c r="M24" s="823"/>
    </row>
    <row r="25" spans="2:13" ht="117" customHeight="1" x14ac:dyDescent="0.3">
      <c r="B25" s="804" t="s">
        <v>232</v>
      </c>
      <c r="C25" s="794"/>
      <c r="D25" s="794"/>
      <c r="E25" s="821" t="s">
        <v>291</v>
      </c>
      <c r="F25" s="822"/>
      <c r="G25" s="822"/>
      <c r="H25" s="822"/>
      <c r="I25" s="822"/>
      <c r="J25" s="822"/>
      <c r="K25" s="822"/>
      <c r="L25" s="822"/>
      <c r="M25" s="823"/>
    </row>
    <row r="26" spans="2:13" ht="34.5" customHeight="1" x14ac:dyDescent="0.3">
      <c r="B26" s="804" t="s">
        <v>233</v>
      </c>
      <c r="C26" s="794"/>
      <c r="D26" s="794"/>
      <c r="E26" s="855" t="s">
        <v>292</v>
      </c>
      <c r="F26" s="805"/>
      <c r="G26" s="805"/>
      <c r="H26" s="805"/>
      <c r="I26" s="805"/>
      <c r="J26" s="805"/>
      <c r="K26" s="805"/>
      <c r="L26" s="805"/>
      <c r="M26" s="806"/>
    </row>
    <row r="27" spans="2:13" ht="36" customHeight="1" x14ac:dyDescent="0.3">
      <c r="B27" s="804" t="s">
        <v>234</v>
      </c>
      <c r="C27" s="794"/>
      <c r="D27" s="794"/>
      <c r="E27" s="814" t="s">
        <v>293</v>
      </c>
      <c r="F27" s="815"/>
      <c r="G27" s="815"/>
      <c r="H27" s="815"/>
      <c r="I27" s="815"/>
      <c r="J27" s="815"/>
      <c r="K27" s="815"/>
      <c r="L27" s="815"/>
      <c r="M27" s="816"/>
    </row>
    <row r="28" spans="2:13" ht="15" customHeight="1" x14ac:dyDescent="0.3">
      <c r="B28" s="804" t="s">
        <v>235</v>
      </c>
      <c r="C28" s="794"/>
      <c r="D28" s="794"/>
      <c r="E28" s="814" t="s">
        <v>1292</v>
      </c>
      <c r="F28" s="815"/>
      <c r="G28" s="815"/>
      <c r="H28" s="815"/>
      <c r="I28" s="815"/>
      <c r="J28" s="815"/>
      <c r="K28" s="815"/>
      <c r="L28" s="815"/>
      <c r="M28" s="816"/>
    </row>
    <row r="29" spans="2:13" ht="15.6" x14ac:dyDescent="0.3">
      <c r="B29" s="817" t="s">
        <v>236</v>
      </c>
      <c r="C29" s="818"/>
      <c r="D29" s="819"/>
      <c r="E29" s="118"/>
      <c r="F29" s="794" t="s">
        <v>237</v>
      </c>
      <c r="G29" s="794"/>
      <c r="H29" s="118" t="s">
        <v>238</v>
      </c>
      <c r="I29" s="794" t="s">
        <v>239</v>
      </c>
      <c r="J29" s="794"/>
      <c r="K29" s="794" t="s">
        <v>240</v>
      </c>
      <c r="L29" s="794"/>
      <c r="M29" s="119" t="s">
        <v>241</v>
      </c>
    </row>
    <row r="30" spans="2:13" x14ac:dyDescent="0.3">
      <c r="B30" s="804" t="s">
        <v>242</v>
      </c>
      <c r="C30" s="794"/>
      <c r="D30" s="794"/>
      <c r="E30" s="805" t="s">
        <v>1567</v>
      </c>
      <c r="F30" s="805"/>
      <c r="G30" s="805"/>
      <c r="H30" s="805"/>
      <c r="I30" s="805"/>
      <c r="J30" s="805"/>
      <c r="K30" s="805"/>
      <c r="L30" s="805"/>
      <c r="M30" s="806"/>
    </row>
    <row r="31" spans="2:13" ht="15.6" x14ac:dyDescent="0.3">
      <c r="B31" s="804" t="s">
        <v>218</v>
      </c>
      <c r="C31" s="794"/>
      <c r="D31" s="794"/>
      <c r="E31" s="794" t="s">
        <v>244</v>
      </c>
      <c r="F31" s="794"/>
      <c r="G31" s="794"/>
      <c r="H31" s="794"/>
      <c r="I31" s="794"/>
      <c r="J31" s="861" t="s">
        <v>245</v>
      </c>
      <c r="K31" s="861"/>
      <c r="L31" s="861"/>
      <c r="M31" s="862"/>
    </row>
    <row r="32" spans="2:13" x14ac:dyDescent="0.3">
      <c r="B32" s="804" t="s">
        <v>246</v>
      </c>
      <c r="C32" s="794"/>
      <c r="D32" s="794"/>
      <c r="E32" s="805" t="s">
        <v>1580</v>
      </c>
      <c r="F32" s="805"/>
      <c r="G32" s="805"/>
      <c r="H32" s="805"/>
      <c r="I32" s="805"/>
      <c r="J32" s="805"/>
      <c r="K32" s="805"/>
      <c r="L32" s="805"/>
      <c r="M32" s="806"/>
    </row>
    <row r="33" spans="2:13" x14ac:dyDescent="0.3">
      <c r="B33" s="120" t="s">
        <v>248</v>
      </c>
      <c r="C33" s="118"/>
      <c r="D33" s="118"/>
      <c r="E33" s="794"/>
      <c r="F33" s="794"/>
      <c r="G33" s="794"/>
      <c r="H33" s="794"/>
      <c r="I33" s="794"/>
      <c r="J33" s="794"/>
      <c r="K33" s="794"/>
      <c r="L33" s="794"/>
      <c r="M33" s="807"/>
    </row>
    <row r="34" spans="2:13" x14ac:dyDescent="0.3">
      <c r="B34" s="808"/>
      <c r="C34" s="809"/>
      <c r="D34" s="809"/>
      <c r="E34" s="809"/>
      <c r="F34" s="809"/>
      <c r="G34" s="809"/>
      <c r="H34" s="809"/>
      <c r="I34" s="809"/>
      <c r="J34" s="809"/>
      <c r="K34" s="809"/>
      <c r="L34" s="809"/>
      <c r="M34" s="810"/>
    </row>
    <row r="35" spans="2:13" ht="15.6" x14ac:dyDescent="0.3">
      <c r="B35" s="811" t="s">
        <v>249</v>
      </c>
      <c r="C35" s="812"/>
      <c r="D35" s="812"/>
      <c r="E35" s="812"/>
      <c r="F35" s="812"/>
      <c r="G35" s="812"/>
      <c r="H35" s="812"/>
      <c r="I35" s="812"/>
      <c r="J35" s="812"/>
      <c r="K35" s="812"/>
      <c r="L35" s="812"/>
      <c r="M35" s="813"/>
    </row>
    <row r="36" spans="2:13" ht="15.6" thickBot="1" x14ac:dyDescent="0.35">
      <c r="B36" s="798"/>
      <c r="C36" s="799"/>
      <c r="D36" s="799"/>
      <c r="E36" s="799"/>
      <c r="F36" s="799"/>
      <c r="G36" s="799"/>
      <c r="H36" s="799"/>
      <c r="I36" s="799"/>
      <c r="J36" s="799"/>
      <c r="K36" s="799"/>
      <c r="L36" s="799"/>
      <c r="M36" s="800"/>
    </row>
    <row r="37" spans="2:13" x14ac:dyDescent="0.3">
      <c r="B37" s="801"/>
      <c r="C37" s="802"/>
      <c r="D37" s="802"/>
      <c r="E37" s="802"/>
      <c r="F37" s="802"/>
      <c r="G37" s="802"/>
      <c r="H37" s="802"/>
      <c r="I37" s="802"/>
      <c r="J37" s="802"/>
      <c r="K37" s="802"/>
      <c r="L37" s="802"/>
      <c r="M37" s="803"/>
    </row>
    <row r="39" spans="2:13" x14ac:dyDescent="0.3">
      <c r="C39" s="794" t="s">
        <v>250</v>
      </c>
      <c r="D39" s="794"/>
      <c r="E39" s="794"/>
      <c r="F39" s="794"/>
      <c r="G39" s="794"/>
      <c r="H39" s="794"/>
      <c r="I39" s="794"/>
      <c r="J39" s="794"/>
      <c r="K39" s="794"/>
      <c r="L39" s="794"/>
      <c r="M39" s="794"/>
    </row>
    <row r="40" spans="2:13" x14ac:dyDescent="0.3">
      <c r="C40" s="118" t="s">
        <v>251</v>
      </c>
      <c r="D40" s="795" t="s">
        <v>252</v>
      </c>
      <c r="E40" s="796"/>
      <c r="F40" s="796"/>
      <c r="G40" s="796"/>
      <c r="H40" s="795" t="s">
        <v>253</v>
      </c>
      <c r="I40" s="796"/>
      <c r="J40" s="796"/>
      <c r="K40" s="796"/>
      <c r="L40" s="796"/>
      <c r="M40" s="797"/>
    </row>
    <row r="41" spans="2:13" x14ac:dyDescent="0.3">
      <c r="C41" s="121">
        <v>42317</v>
      </c>
      <c r="D41" s="794" t="s">
        <v>254</v>
      </c>
      <c r="E41" s="794"/>
      <c r="F41" s="794"/>
      <c r="G41" s="794"/>
      <c r="H41" s="795" t="s">
        <v>255</v>
      </c>
      <c r="I41" s="796"/>
      <c r="J41" s="796"/>
      <c r="K41" s="796"/>
      <c r="L41" s="796"/>
      <c r="M41" s="797"/>
    </row>
    <row r="42" spans="2:13" x14ac:dyDescent="0.3">
      <c r="C42" s="118" t="s">
        <v>294</v>
      </c>
      <c r="D42" s="794" t="s">
        <v>295</v>
      </c>
      <c r="E42" s="794"/>
      <c r="F42" s="794"/>
      <c r="G42" s="794"/>
      <c r="H42" s="794" t="s">
        <v>296</v>
      </c>
      <c r="I42" s="794"/>
      <c r="J42" s="794"/>
      <c r="K42" s="794"/>
      <c r="L42" s="794"/>
      <c r="M42" s="794"/>
    </row>
    <row r="43" spans="2:13" x14ac:dyDescent="0.3">
      <c r="C43" s="121">
        <v>42682</v>
      </c>
      <c r="D43" s="794" t="s">
        <v>1569</v>
      </c>
      <c r="E43" s="794"/>
      <c r="F43" s="794"/>
      <c r="G43" s="794"/>
      <c r="H43" s="814" t="s">
        <v>1570</v>
      </c>
      <c r="I43" s="815"/>
      <c r="J43" s="815"/>
      <c r="K43" s="815"/>
      <c r="L43" s="815"/>
      <c r="M43" s="928"/>
    </row>
    <row r="44" spans="2:13" x14ac:dyDescent="0.3">
      <c r="C44" s="118"/>
      <c r="D44" s="794"/>
      <c r="E44" s="794"/>
      <c r="F44" s="794"/>
      <c r="G44" s="794"/>
      <c r="H44" s="794"/>
      <c r="I44" s="794"/>
      <c r="J44" s="794"/>
      <c r="K44" s="794"/>
      <c r="L44" s="794"/>
      <c r="M44" s="794"/>
    </row>
    <row r="45" spans="2:13" x14ac:dyDescent="0.3">
      <c r="C45" s="118"/>
      <c r="D45" s="794"/>
      <c r="E45" s="794"/>
      <c r="F45" s="794"/>
      <c r="G45" s="794"/>
      <c r="H45" s="794"/>
      <c r="I45" s="794"/>
      <c r="J45" s="794"/>
      <c r="K45" s="794"/>
      <c r="L45" s="794"/>
      <c r="M45" s="794"/>
    </row>
    <row r="46" spans="2:13" x14ac:dyDescent="0.3">
      <c r="C46" s="118"/>
      <c r="D46" s="794"/>
      <c r="E46" s="794"/>
      <c r="F46" s="794"/>
      <c r="G46" s="794"/>
      <c r="H46" s="794"/>
      <c r="I46" s="794"/>
      <c r="J46" s="794"/>
      <c r="K46" s="794"/>
      <c r="L46" s="794"/>
      <c r="M46" s="794"/>
    </row>
    <row r="47" spans="2:13" x14ac:dyDescent="0.3">
      <c r="C47" s="118"/>
      <c r="D47" s="794"/>
      <c r="E47" s="794"/>
      <c r="F47" s="794"/>
      <c r="G47" s="794"/>
      <c r="H47" s="794"/>
      <c r="I47" s="794"/>
      <c r="J47" s="794"/>
      <c r="K47" s="794"/>
      <c r="L47" s="794"/>
      <c r="M47" s="794"/>
    </row>
    <row r="48" spans="2:13" x14ac:dyDescent="0.3">
      <c r="C48" s="118"/>
      <c r="D48" s="794"/>
      <c r="E48" s="794"/>
      <c r="F48" s="794"/>
      <c r="G48" s="794"/>
      <c r="H48" s="794"/>
      <c r="I48" s="794"/>
      <c r="J48" s="794"/>
      <c r="K48" s="794"/>
      <c r="L48" s="794"/>
      <c r="M48" s="794"/>
    </row>
    <row r="49" spans="3:13" x14ac:dyDescent="0.3">
      <c r="C49" s="118"/>
      <c r="D49" s="794"/>
      <c r="E49" s="794"/>
      <c r="F49" s="794"/>
      <c r="G49" s="794"/>
      <c r="H49" s="794"/>
      <c r="I49" s="794"/>
      <c r="J49" s="794"/>
      <c r="K49" s="794"/>
      <c r="L49" s="794"/>
      <c r="M49" s="794"/>
    </row>
  </sheetData>
  <sheetProtection algorithmName="SHA-512" hashValue="0lyijK03p6JLGJBTpinXQEdvBWAS3HkkUG8sfj6h+3ewYK8T0rKZp/sJS0DXMJMF08zNW/LvnJICDtMdmlQNMw==" saltValue="5PaIu3ns69kb8MJwmTbqrQ==" spinCount="100000" sheet="1" objects="1" scenarios="1"/>
  <mergeCells count="88">
    <mergeCell ref="D47:G47"/>
    <mergeCell ref="H47:M47"/>
    <mergeCell ref="D48:G48"/>
    <mergeCell ref="H48:M48"/>
    <mergeCell ref="D49:G49"/>
    <mergeCell ref="H49:M49"/>
    <mergeCell ref="D44:G44"/>
    <mergeCell ref="H44:M44"/>
    <mergeCell ref="D45:G45"/>
    <mergeCell ref="H45:M45"/>
    <mergeCell ref="D46:G46"/>
    <mergeCell ref="H46:M46"/>
    <mergeCell ref="D41:G41"/>
    <mergeCell ref="H41:M41"/>
    <mergeCell ref="D42:G42"/>
    <mergeCell ref="H42:M42"/>
    <mergeCell ref="D43:G43"/>
    <mergeCell ref="H43:M43"/>
    <mergeCell ref="D40:G40"/>
    <mergeCell ref="H40:M40"/>
    <mergeCell ref="B31:D31"/>
    <mergeCell ref="E31:I31"/>
    <mergeCell ref="J31:M31"/>
    <mergeCell ref="B32:D32"/>
    <mergeCell ref="E32:M32"/>
    <mergeCell ref="E33:M33"/>
    <mergeCell ref="B34:M34"/>
    <mergeCell ref="B35:M35"/>
    <mergeCell ref="B36:M36"/>
    <mergeCell ref="B37:M37"/>
    <mergeCell ref="C39:M39"/>
    <mergeCell ref="B29:D29"/>
    <mergeCell ref="F29:G29"/>
    <mergeCell ref="I29:J29"/>
    <mergeCell ref="K29:L29"/>
    <mergeCell ref="B30:D30"/>
    <mergeCell ref="E30:M30"/>
    <mergeCell ref="B26:D26"/>
    <mergeCell ref="E26:M26"/>
    <mergeCell ref="B27:D27"/>
    <mergeCell ref="E27:M27"/>
    <mergeCell ref="B28:D28"/>
    <mergeCell ref="E28:M28"/>
    <mergeCell ref="B25:D25"/>
    <mergeCell ref="E25:M25"/>
    <mergeCell ref="B19:D19"/>
    <mergeCell ref="E19:F19"/>
    <mergeCell ref="G19:H19"/>
    <mergeCell ref="I19:M19"/>
    <mergeCell ref="B20:M20"/>
    <mergeCell ref="B21:M21"/>
    <mergeCell ref="B22:M22"/>
    <mergeCell ref="B23:D23"/>
    <mergeCell ref="E23:M23"/>
    <mergeCell ref="B24:D24"/>
    <mergeCell ref="E24:M24"/>
    <mergeCell ref="B18:D18"/>
    <mergeCell ref="E18:M18"/>
    <mergeCell ref="B13:D13"/>
    <mergeCell ref="E13:M13"/>
    <mergeCell ref="B14:D14"/>
    <mergeCell ref="E14:M14"/>
    <mergeCell ref="B15:D15"/>
    <mergeCell ref="E15:M15"/>
    <mergeCell ref="B16:D16"/>
    <mergeCell ref="E16:G16"/>
    <mergeCell ref="H16:M16"/>
    <mergeCell ref="B17:D17"/>
    <mergeCell ref="E17:M17"/>
    <mergeCell ref="B10:D10"/>
    <mergeCell ref="E10:M10"/>
    <mergeCell ref="B11:D11"/>
    <mergeCell ref="E11:M11"/>
    <mergeCell ref="B12:D12"/>
    <mergeCell ref="E12:M12"/>
    <mergeCell ref="B9:D9"/>
    <mergeCell ref="E9:M9"/>
    <mergeCell ref="B2:M2"/>
    <mergeCell ref="B3:M3"/>
    <mergeCell ref="B4:E4"/>
    <mergeCell ref="F4:I4"/>
    <mergeCell ref="J4:M4"/>
    <mergeCell ref="B5:J5"/>
    <mergeCell ref="B6:M6"/>
    <mergeCell ref="B7:J7"/>
    <mergeCell ref="B8:D8"/>
    <mergeCell ref="E8:G8"/>
    <mergeCell ref="H8:M8"/>
  </mergeCells>
  <hyperlinks>
    <hyperlink ref="A1" location="'3.2.2.e.1'!A1" display="REGRESAR"/>
  </hyperlinks>
  <printOptions verticalCentered="1"/>
  <pageMargins left="2.0866141732283467" right="0.70866141732283472" top="0.74803149606299213" bottom="0.74803149606299213" header="0.31496062992125984" footer="0.31496062992125984"/>
  <pageSetup paperSize="66" scale="45"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J30"/>
  <sheetViews>
    <sheetView showGridLines="0" zoomScale="90" zoomScaleNormal="90" workbookViewId="0">
      <pane ySplit="12" topLeftCell="A16" activePane="bottomLeft" state="frozen"/>
      <selection pane="bottomLeft"/>
    </sheetView>
  </sheetViews>
  <sheetFormatPr defaultColWidth="20.44140625" defaultRowHeight="13.2" x14ac:dyDescent="0.25"/>
  <cols>
    <col min="1" max="1" width="9" style="6" customWidth="1"/>
    <col min="2" max="2" width="20.44140625" style="6"/>
    <col min="3" max="3" width="12.5546875" style="6" customWidth="1"/>
    <col min="4" max="4" width="11.109375" style="6" customWidth="1"/>
    <col min="5" max="5" width="12.88671875" style="6" customWidth="1"/>
    <col min="6" max="6" width="11.6640625" style="6" customWidth="1"/>
    <col min="7" max="7" width="14.5546875" style="6" customWidth="1"/>
    <col min="8" max="8" width="10.33203125" style="6" customWidth="1"/>
    <col min="9" max="9" width="8.88671875" style="6" customWidth="1"/>
    <col min="10" max="10" width="18.33203125" style="6" customWidth="1"/>
    <col min="11" max="16384" width="20.44140625" style="6"/>
  </cols>
  <sheetData>
    <row r="1" spans="1:10" ht="14.4" x14ac:dyDescent="0.3">
      <c r="A1" s="166" t="s">
        <v>178</v>
      </c>
      <c r="C1" s="166" t="s">
        <v>413</v>
      </c>
    </row>
    <row r="2" spans="1:10" ht="15.6" x14ac:dyDescent="0.25">
      <c r="B2" s="89" t="s">
        <v>375</v>
      </c>
    </row>
    <row r="3" spans="1:10" ht="15" x14ac:dyDescent="0.25">
      <c r="B3" s="6" t="s">
        <v>336</v>
      </c>
      <c r="C3" s="175"/>
      <c r="D3" s="175"/>
      <c r="E3" s="175"/>
      <c r="F3" s="175"/>
      <c r="G3" s="175"/>
      <c r="H3" s="175"/>
      <c r="I3" s="175"/>
      <c r="J3" s="175"/>
    </row>
    <row r="4" spans="1:10" ht="15" x14ac:dyDescent="0.25">
      <c r="B4" s="6" t="s">
        <v>337</v>
      </c>
      <c r="C4" s="175"/>
      <c r="D4" s="175"/>
      <c r="E4" s="175"/>
      <c r="F4" s="175"/>
      <c r="G4" s="175"/>
      <c r="H4" s="175"/>
      <c r="I4" s="175"/>
      <c r="J4" s="175"/>
    </row>
    <row r="5" spans="1:10" ht="15" x14ac:dyDescent="0.25">
      <c r="B5" s="6" t="s">
        <v>338</v>
      </c>
      <c r="C5" s="175"/>
      <c r="D5" s="175"/>
      <c r="E5" s="175"/>
      <c r="F5" s="175"/>
      <c r="G5" s="175"/>
      <c r="H5" s="175"/>
      <c r="I5" s="175"/>
      <c r="J5" s="175"/>
    </row>
    <row r="6" spans="1:10" ht="15" x14ac:dyDescent="0.25">
      <c r="B6" s="6" t="s">
        <v>1334</v>
      </c>
      <c r="C6" s="175"/>
      <c r="D6" s="175"/>
      <c r="E6" s="175"/>
      <c r="F6" s="175"/>
      <c r="G6" s="175"/>
      <c r="H6" s="175"/>
      <c r="I6" s="175"/>
      <c r="J6" s="175"/>
    </row>
    <row r="7" spans="1:10" ht="15" x14ac:dyDescent="0.25">
      <c r="B7" s="6" t="s">
        <v>1335</v>
      </c>
      <c r="C7" s="175"/>
      <c r="D7" s="175"/>
      <c r="E7" s="175"/>
      <c r="F7" s="175"/>
      <c r="G7" s="175"/>
      <c r="H7" s="175"/>
      <c r="I7" s="175"/>
      <c r="J7" s="175"/>
    </row>
    <row r="8" spans="1:10" ht="15" x14ac:dyDescent="0.25">
      <c r="B8" s="175"/>
      <c r="C8" s="175"/>
      <c r="D8" s="175"/>
      <c r="E8" s="175"/>
      <c r="F8" s="175"/>
      <c r="G8" s="175"/>
      <c r="H8" s="175"/>
      <c r="I8" s="175"/>
      <c r="J8" s="175"/>
    </row>
    <row r="9" spans="1:10" ht="15.6" x14ac:dyDescent="0.3">
      <c r="B9" s="78" t="s">
        <v>1482</v>
      </c>
      <c r="C9" s="78"/>
      <c r="D9" s="78"/>
      <c r="E9" s="78"/>
      <c r="F9" s="78"/>
      <c r="G9" s="78"/>
      <c r="H9" s="78"/>
      <c r="I9" s="78"/>
      <c r="J9" s="78"/>
    </row>
    <row r="10" spans="1:10" ht="32.25" customHeight="1" x14ac:dyDescent="0.3">
      <c r="B10" s="1181" t="s">
        <v>538</v>
      </c>
      <c r="C10" s="1181"/>
      <c r="D10" s="1181"/>
      <c r="E10" s="1181"/>
      <c r="F10" s="1181"/>
      <c r="G10" s="1181"/>
      <c r="H10" s="1181"/>
      <c r="I10" s="1181"/>
      <c r="J10" s="1181"/>
    </row>
    <row r="12" spans="1:10" s="47" customFormat="1" ht="36.75" customHeight="1" x14ac:dyDescent="0.25">
      <c r="B12" s="244" t="s">
        <v>134</v>
      </c>
      <c r="C12" s="244" t="s">
        <v>35</v>
      </c>
      <c r="D12" s="244" t="s">
        <v>67</v>
      </c>
      <c r="E12" s="16" t="s">
        <v>70</v>
      </c>
      <c r="F12" s="16" t="s">
        <v>71</v>
      </c>
      <c r="G12" s="16" t="s">
        <v>72</v>
      </c>
      <c r="H12" s="16" t="s">
        <v>73</v>
      </c>
      <c r="I12" s="16" t="s">
        <v>74</v>
      </c>
      <c r="J12" s="244" t="s">
        <v>69</v>
      </c>
    </row>
    <row r="13" spans="1:10" s="48" customFormat="1" ht="15" customHeight="1" x14ac:dyDescent="0.25">
      <c r="B13" s="4" t="s">
        <v>31</v>
      </c>
      <c r="C13" s="389">
        <v>93017</v>
      </c>
      <c r="D13" s="389">
        <v>38477</v>
      </c>
      <c r="E13" s="389">
        <v>6394</v>
      </c>
      <c r="F13" s="389">
        <v>1128</v>
      </c>
      <c r="G13" s="389">
        <v>1391</v>
      </c>
      <c r="H13" s="389">
        <v>4716</v>
      </c>
      <c r="I13" s="389">
        <v>79388</v>
      </c>
      <c r="J13" s="389">
        <v>1881</v>
      </c>
    </row>
    <row r="14" spans="1:10" s="48" customFormat="1" ht="15" customHeight="1" x14ac:dyDescent="0.25">
      <c r="B14" s="4" t="s">
        <v>61</v>
      </c>
      <c r="C14" s="389">
        <v>3115</v>
      </c>
      <c r="D14" s="389">
        <v>1208</v>
      </c>
      <c r="E14" s="389">
        <v>18</v>
      </c>
      <c r="F14" s="389">
        <v>38</v>
      </c>
      <c r="G14" s="389">
        <v>37</v>
      </c>
      <c r="H14" s="389">
        <v>244</v>
      </c>
      <c r="I14" s="389">
        <v>2778</v>
      </c>
      <c r="J14" s="389" t="s">
        <v>29</v>
      </c>
    </row>
    <row r="15" spans="1:10" s="48" customFormat="1" ht="15" customHeight="1" x14ac:dyDescent="0.25">
      <c r="B15" s="4" t="s">
        <v>62</v>
      </c>
      <c r="C15" s="389">
        <v>89902</v>
      </c>
      <c r="D15" s="389">
        <v>37269</v>
      </c>
      <c r="E15" s="389">
        <v>6376</v>
      </c>
      <c r="F15" s="389">
        <v>1090</v>
      </c>
      <c r="G15" s="389">
        <v>1354</v>
      </c>
      <c r="H15" s="389">
        <v>4472</v>
      </c>
      <c r="I15" s="389">
        <v>76610</v>
      </c>
      <c r="J15" s="389">
        <v>1881</v>
      </c>
    </row>
    <row r="16" spans="1:10" s="48" customFormat="1" ht="15" customHeight="1" x14ac:dyDescent="0.25">
      <c r="B16" s="4"/>
      <c r="C16" s="389"/>
      <c r="D16" s="389"/>
      <c r="E16" s="389"/>
      <c r="F16" s="389"/>
      <c r="G16" s="389"/>
      <c r="H16" s="389"/>
      <c r="I16" s="389"/>
      <c r="J16" s="389"/>
    </row>
    <row r="17" spans="2:10" ht="15" customHeight="1" x14ac:dyDescent="0.25">
      <c r="B17" s="5" t="s">
        <v>52</v>
      </c>
      <c r="C17" s="374">
        <v>13683</v>
      </c>
      <c r="D17" s="374">
        <v>6939</v>
      </c>
      <c r="E17" s="374">
        <v>188</v>
      </c>
      <c r="F17" s="374">
        <v>93</v>
      </c>
      <c r="G17" s="374">
        <v>172</v>
      </c>
      <c r="H17" s="374">
        <v>845</v>
      </c>
      <c r="I17" s="374">
        <v>12385</v>
      </c>
      <c r="J17" s="374">
        <v>10</v>
      </c>
    </row>
    <row r="18" spans="2:10" ht="15" customHeight="1" x14ac:dyDescent="0.25">
      <c r="B18" s="5" t="s">
        <v>53</v>
      </c>
      <c r="C18" s="374">
        <v>11356</v>
      </c>
      <c r="D18" s="374">
        <v>5451</v>
      </c>
      <c r="E18" s="374">
        <v>352</v>
      </c>
      <c r="F18" s="374">
        <v>77</v>
      </c>
      <c r="G18" s="374">
        <v>124</v>
      </c>
      <c r="H18" s="374">
        <v>692</v>
      </c>
      <c r="I18" s="374">
        <v>10111</v>
      </c>
      <c r="J18" s="374">
        <v>20</v>
      </c>
    </row>
    <row r="19" spans="2:10" ht="15" customHeight="1" x14ac:dyDescent="0.25">
      <c r="B19" s="5" t="s">
        <v>54</v>
      </c>
      <c r="C19" s="374">
        <v>8673</v>
      </c>
      <c r="D19" s="374">
        <v>4070</v>
      </c>
      <c r="E19" s="374">
        <v>378</v>
      </c>
      <c r="F19" s="374">
        <v>80</v>
      </c>
      <c r="G19" s="374">
        <v>96</v>
      </c>
      <c r="H19" s="374">
        <v>492</v>
      </c>
      <c r="I19" s="374">
        <v>7627</v>
      </c>
      <c r="J19" s="374">
        <v>22</v>
      </c>
    </row>
    <row r="20" spans="2:10" ht="15" customHeight="1" x14ac:dyDescent="0.25">
      <c r="B20" s="5" t="s">
        <v>55</v>
      </c>
      <c r="C20" s="374">
        <v>6089</v>
      </c>
      <c r="D20" s="374">
        <v>2683</v>
      </c>
      <c r="E20" s="374">
        <v>338</v>
      </c>
      <c r="F20" s="374">
        <v>51</v>
      </c>
      <c r="G20" s="374">
        <v>70</v>
      </c>
      <c r="H20" s="374">
        <v>317</v>
      </c>
      <c r="I20" s="374">
        <v>5313</v>
      </c>
      <c r="J20" s="374">
        <v>25</v>
      </c>
    </row>
    <row r="21" spans="2:10" ht="15" customHeight="1" x14ac:dyDescent="0.25">
      <c r="B21" s="5" t="s">
        <v>56</v>
      </c>
      <c r="C21" s="374">
        <v>5556</v>
      </c>
      <c r="D21" s="374">
        <v>2471</v>
      </c>
      <c r="E21" s="374">
        <v>390</v>
      </c>
      <c r="F21" s="374">
        <v>66</v>
      </c>
      <c r="G21" s="374">
        <v>58</v>
      </c>
      <c r="H21" s="374">
        <v>286</v>
      </c>
      <c r="I21" s="374">
        <v>4756</v>
      </c>
      <c r="J21" s="374">
        <v>19</v>
      </c>
    </row>
    <row r="22" spans="2:10" ht="15" customHeight="1" x14ac:dyDescent="0.25">
      <c r="B22" s="5" t="s">
        <v>57</v>
      </c>
      <c r="C22" s="374">
        <v>14453</v>
      </c>
      <c r="D22" s="374">
        <v>5716</v>
      </c>
      <c r="E22" s="374">
        <v>1214</v>
      </c>
      <c r="F22" s="374">
        <v>167</v>
      </c>
      <c r="G22" s="374">
        <v>196</v>
      </c>
      <c r="H22" s="374">
        <v>731</v>
      </c>
      <c r="I22" s="374">
        <v>12145</v>
      </c>
      <c r="J22" s="374">
        <v>148</v>
      </c>
    </row>
    <row r="23" spans="2:10" ht="15" customHeight="1" x14ac:dyDescent="0.25">
      <c r="B23" s="5" t="s">
        <v>58</v>
      </c>
      <c r="C23" s="374">
        <v>10755</v>
      </c>
      <c r="D23" s="374">
        <v>3803</v>
      </c>
      <c r="E23" s="374">
        <v>1151</v>
      </c>
      <c r="F23" s="374">
        <v>147</v>
      </c>
      <c r="G23" s="374">
        <v>187</v>
      </c>
      <c r="H23" s="374">
        <v>423</v>
      </c>
      <c r="I23" s="374">
        <v>8847</v>
      </c>
      <c r="J23" s="374">
        <v>208</v>
      </c>
    </row>
    <row r="24" spans="2:10" ht="15" customHeight="1" x14ac:dyDescent="0.25">
      <c r="B24" s="5" t="s">
        <v>59</v>
      </c>
      <c r="C24" s="374">
        <v>10034</v>
      </c>
      <c r="D24" s="374">
        <v>3114</v>
      </c>
      <c r="E24" s="374">
        <v>1248</v>
      </c>
      <c r="F24" s="374">
        <v>163</v>
      </c>
      <c r="G24" s="374">
        <v>188</v>
      </c>
      <c r="H24" s="374">
        <v>315</v>
      </c>
      <c r="I24" s="374">
        <v>8120</v>
      </c>
      <c r="J24" s="374">
        <v>382</v>
      </c>
    </row>
    <row r="25" spans="2:10" ht="15" customHeight="1" x14ac:dyDescent="0.25">
      <c r="B25" s="5" t="s">
        <v>60</v>
      </c>
      <c r="C25" s="374">
        <v>4774</v>
      </c>
      <c r="D25" s="374">
        <v>1423</v>
      </c>
      <c r="E25" s="374">
        <v>605</v>
      </c>
      <c r="F25" s="374">
        <v>98</v>
      </c>
      <c r="G25" s="374">
        <v>88</v>
      </c>
      <c r="H25" s="374">
        <v>133</v>
      </c>
      <c r="I25" s="374">
        <v>3850</v>
      </c>
      <c r="J25" s="374">
        <v>358</v>
      </c>
    </row>
    <row r="26" spans="2:10" ht="15" customHeight="1" x14ac:dyDescent="0.25">
      <c r="B26" s="5" t="s">
        <v>63</v>
      </c>
      <c r="C26" s="374">
        <v>2383</v>
      </c>
      <c r="D26" s="374">
        <v>749</v>
      </c>
      <c r="E26" s="374">
        <v>282</v>
      </c>
      <c r="F26" s="374">
        <v>65</v>
      </c>
      <c r="G26" s="374">
        <v>69</v>
      </c>
      <c r="H26" s="374">
        <v>76</v>
      </c>
      <c r="I26" s="374">
        <v>1891</v>
      </c>
      <c r="J26" s="374">
        <v>315</v>
      </c>
    </row>
    <row r="27" spans="2:10" ht="15" customHeight="1" x14ac:dyDescent="0.25">
      <c r="B27" s="5" t="s">
        <v>64</v>
      </c>
      <c r="C27" s="374">
        <v>1581</v>
      </c>
      <c r="D27" s="374">
        <v>593</v>
      </c>
      <c r="E27" s="374">
        <v>179</v>
      </c>
      <c r="F27" s="374">
        <v>49</v>
      </c>
      <c r="G27" s="374">
        <v>78</v>
      </c>
      <c r="H27" s="374">
        <v>110</v>
      </c>
      <c r="I27" s="374">
        <v>1165</v>
      </c>
      <c r="J27" s="374">
        <v>236</v>
      </c>
    </row>
    <row r="28" spans="2:10" ht="15" customHeight="1" x14ac:dyDescent="0.25">
      <c r="B28" s="5" t="s">
        <v>65</v>
      </c>
      <c r="C28" s="374">
        <v>565</v>
      </c>
      <c r="D28" s="374">
        <v>257</v>
      </c>
      <c r="E28" s="374">
        <v>51</v>
      </c>
      <c r="F28" s="374">
        <v>34</v>
      </c>
      <c r="G28" s="374">
        <v>28</v>
      </c>
      <c r="H28" s="374">
        <v>52</v>
      </c>
      <c r="I28" s="374">
        <v>400</v>
      </c>
      <c r="J28" s="374">
        <v>138</v>
      </c>
    </row>
    <row r="29" spans="2:10" x14ac:dyDescent="0.25">
      <c r="B29" s="267"/>
      <c r="C29" s="268"/>
      <c r="D29" s="268"/>
      <c r="E29" s="268"/>
      <c r="F29" s="268"/>
      <c r="G29" s="268"/>
      <c r="H29" s="268"/>
      <c r="I29" s="268"/>
      <c r="J29" s="268"/>
    </row>
    <row r="30" spans="2:10" x14ac:dyDescent="0.25">
      <c r="B30" s="1183" t="s">
        <v>1584</v>
      </c>
      <c r="C30" s="1183"/>
      <c r="D30" s="1183"/>
      <c r="E30" s="1183"/>
      <c r="F30" s="1183"/>
      <c r="G30" s="1183"/>
      <c r="H30" s="1183"/>
      <c r="I30" s="1183"/>
      <c r="J30" s="1183"/>
    </row>
  </sheetData>
  <sheetProtection algorithmName="SHA-512" hashValue="VrtTgrtXfz0DC1w9b6z4W+8zehI62JY4MzQSWkGbcqgMDCziNK8InbxyZ8W29hsF9yqwQGY3bRHbiPyGDfT6Tg==" saltValue="0fIcSmtMrK+7ut8gUDimAA==" spinCount="100000" sheet="1" objects="1" scenarios="1"/>
  <mergeCells count="2">
    <mergeCell ref="B10:J10"/>
    <mergeCell ref="B30:J30"/>
  </mergeCells>
  <hyperlinks>
    <hyperlink ref="A1" location="'C3'!A1" display="Regresar"/>
    <hyperlink ref="C1" location="M3.2.2.e.2!A1" display="Ver metadato "/>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M49"/>
  <sheetViews>
    <sheetView showGridLines="0" zoomScale="80" zoomScaleNormal="80" workbookViewId="0"/>
  </sheetViews>
  <sheetFormatPr defaultColWidth="11.5546875" defaultRowHeight="14.4" x14ac:dyDescent="0.3"/>
  <cols>
    <col min="2" max="2" width="13.5546875" customWidth="1"/>
    <col min="3" max="3" width="14.6640625" customWidth="1"/>
    <col min="4" max="4" width="13" customWidth="1"/>
    <col min="13" max="13" width="17.5546875" customWidth="1"/>
  </cols>
  <sheetData>
    <row r="1" spans="1:13" ht="15.6" x14ac:dyDescent="0.3">
      <c r="A1" s="188" t="s">
        <v>183</v>
      </c>
      <c r="B1" s="115"/>
      <c r="C1" s="115"/>
      <c r="D1" s="115"/>
      <c r="E1" s="116"/>
      <c r="F1" s="116"/>
      <c r="G1" s="116"/>
      <c r="H1" s="116"/>
      <c r="I1" s="116"/>
      <c r="J1" s="116"/>
      <c r="K1" s="116"/>
      <c r="L1" s="116"/>
      <c r="M1" s="116"/>
    </row>
    <row r="2" spans="1:13" ht="15.6" x14ac:dyDescent="0.3">
      <c r="A2" s="116"/>
      <c r="B2" s="828" t="s">
        <v>202</v>
      </c>
      <c r="C2" s="828"/>
      <c r="D2" s="828"/>
      <c r="E2" s="828"/>
      <c r="F2" s="828"/>
      <c r="G2" s="828"/>
      <c r="H2" s="828"/>
      <c r="I2" s="828"/>
      <c r="J2" s="828"/>
      <c r="K2" s="828"/>
      <c r="L2" s="828"/>
      <c r="M2" s="828"/>
    </row>
    <row r="3" spans="1:13" ht="16.2" thickBot="1" x14ac:dyDescent="0.35">
      <c r="A3" s="116"/>
      <c r="B3" s="827"/>
      <c r="C3" s="827"/>
      <c r="D3" s="827"/>
      <c r="E3" s="827"/>
      <c r="F3" s="827"/>
      <c r="G3" s="827"/>
      <c r="H3" s="827"/>
      <c r="I3" s="827"/>
      <c r="J3" s="827"/>
      <c r="K3" s="827"/>
      <c r="L3" s="827"/>
      <c r="M3" s="827"/>
    </row>
    <row r="4" spans="1:13" ht="16.2" thickBot="1" x14ac:dyDescent="0.35">
      <c r="A4" s="116"/>
      <c r="B4" s="847" t="s">
        <v>203</v>
      </c>
      <c r="C4" s="848"/>
      <c r="D4" s="848"/>
      <c r="E4" s="848"/>
      <c r="F4" s="848" t="s">
        <v>204</v>
      </c>
      <c r="G4" s="848"/>
      <c r="H4" s="848"/>
      <c r="I4" s="848"/>
      <c r="J4" s="848" t="s">
        <v>205</v>
      </c>
      <c r="K4" s="848"/>
      <c r="L4" s="848"/>
      <c r="M4" s="849"/>
    </row>
    <row r="5" spans="1:13" ht="15.6" x14ac:dyDescent="0.3">
      <c r="A5" s="116"/>
      <c r="B5" s="845" t="s">
        <v>206</v>
      </c>
      <c r="C5" s="845"/>
      <c r="D5" s="845"/>
      <c r="E5" s="845"/>
      <c r="F5" s="845"/>
      <c r="G5" s="845"/>
      <c r="H5" s="845"/>
      <c r="I5" s="845"/>
      <c r="J5" s="845"/>
      <c r="K5" s="117"/>
      <c r="L5" s="117"/>
      <c r="M5" s="117"/>
    </row>
    <row r="6" spans="1:13" ht="15.6" x14ac:dyDescent="0.3">
      <c r="A6" s="116"/>
      <c r="B6" s="828" t="s">
        <v>207</v>
      </c>
      <c r="C6" s="828"/>
      <c r="D6" s="828"/>
      <c r="E6" s="828"/>
      <c r="F6" s="828"/>
      <c r="G6" s="828"/>
      <c r="H6" s="828"/>
      <c r="I6" s="828"/>
      <c r="J6" s="828"/>
      <c r="K6" s="828"/>
      <c r="L6" s="828"/>
      <c r="M6" s="828"/>
    </row>
    <row r="7" spans="1:13" ht="16.2" thickBot="1" x14ac:dyDescent="0.35">
      <c r="A7" s="116"/>
      <c r="B7" s="827"/>
      <c r="C7" s="827"/>
      <c r="D7" s="827"/>
      <c r="E7" s="827"/>
      <c r="F7" s="827"/>
      <c r="G7" s="827"/>
      <c r="H7" s="827"/>
      <c r="I7" s="827"/>
      <c r="J7" s="827"/>
      <c r="K7" s="117"/>
      <c r="L7" s="117"/>
      <c r="M7" s="117"/>
    </row>
    <row r="8" spans="1:13" ht="15.6" x14ac:dyDescent="0.3">
      <c r="A8" s="116"/>
      <c r="B8" s="829" t="s">
        <v>208</v>
      </c>
      <c r="C8" s="830"/>
      <c r="D8" s="830"/>
      <c r="E8" s="830" t="s">
        <v>1241</v>
      </c>
      <c r="F8" s="830"/>
      <c r="G8" s="830"/>
      <c r="H8" s="830" t="s">
        <v>209</v>
      </c>
      <c r="I8" s="830"/>
      <c r="J8" s="830"/>
      <c r="K8" s="830"/>
      <c r="L8" s="830"/>
      <c r="M8" s="846"/>
    </row>
    <row r="9" spans="1:13" ht="39" customHeight="1" x14ac:dyDescent="0.3">
      <c r="A9" s="116"/>
      <c r="B9" s="820" t="s">
        <v>210</v>
      </c>
      <c r="C9" s="796"/>
      <c r="D9" s="797"/>
      <c r="E9" s="841" t="s">
        <v>539</v>
      </c>
      <c r="F9" s="842"/>
      <c r="G9" s="842"/>
      <c r="H9" s="842"/>
      <c r="I9" s="842"/>
      <c r="J9" s="842"/>
      <c r="K9" s="842"/>
      <c r="L9" s="842"/>
      <c r="M9" s="843"/>
    </row>
    <row r="10" spans="1:13" ht="15.6" x14ac:dyDescent="0.3">
      <c r="A10" s="116"/>
      <c r="B10" s="820" t="s">
        <v>211</v>
      </c>
      <c r="C10" s="796"/>
      <c r="D10" s="797"/>
      <c r="E10" s="795" t="s">
        <v>1589</v>
      </c>
      <c r="F10" s="796"/>
      <c r="G10" s="796"/>
      <c r="H10" s="796"/>
      <c r="I10" s="796"/>
      <c r="J10" s="796"/>
      <c r="K10" s="796"/>
      <c r="L10" s="796"/>
      <c r="M10" s="844"/>
    </row>
    <row r="11" spans="1:13" ht="15.6" x14ac:dyDescent="0.3">
      <c r="A11" s="116"/>
      <c r="B11" s="804" t="s">
        <v>1311</v>
      </c>
      <c r="C11" s="794"/>
      <c r="D11" s="794"/>
      <c r="E11" s="839" t="s">
        <v>336</v>
      </c>
      <c r="F11" s="818" t="s">
        <v>336</v>
      </c>
      <c r="G11" s="818" t="s">
        <v>336</v>
      </c>
      <c r="H11" s="818" t="s">
        <v>336</v>
      </c>
      <c r="I11" s="818" t="s">
        <v>336</v>
      </c>
      <c r="J11" s="818" t="s">
        <v>336</v>
      </c>
      <c r="K11" s="818" t="s">
        <v>336</v>
      </c>
      <c r="L11" s="818" t="s">
        <v>336</v>
      </c>
      <c r="M11" s="859" t="s">
        <v>336</v>
      </c>
    </row>
    <row r="12" spans="1:13" ht="15.6" x14ac:dyDescent="0.3">
      <c r="A12" s="116"/>
      <c r="B12" s="804" t="s">
        <v>1312</v>
      </c>
      <c r="C12" s="794"/>
      <c r="D12" s="794"/>
      <c r="E12" s="805" t="s">
        <v>337</v>
      </c>
      <c r="F12" s="805" t="s">
        <v>337</v>
      </c>
      <c r="G12" s="805" t="s">
        <v>337</v>
      </c>
      <c r="H12" s="805" t="s">
        <v>337</v>
      </c>
      <c r="I12" s="805" t="s">
        <v>337</v>
      </c>
      <c r="J12" s="805" t="s">
        <v>337</v>
      </c>
      <c r="K12" s="805" t="s">
        <v>337</v>
      </c>
      <c r="L12" s="805" t="s">
        <v>337</v>
      </c>
      <c r="M12" s="806" t="s">
        <v>337</v>
      </c>
    </row>
    <row r="13" spans="1:13" ht="15.6" x14ac:dyDescent="0.3">
      <c r="A13" s="116"/>
      <c r="B13" s="804" t="s">
        <v>1313</v>
      </c>
      <c r="C13" s="794"/>
      <c r="D13" s="794"/>
      <c r="E13" s="821" t="s">
        <v>338</v>
      </c>
      <c r="F13" s="822" t="s">
        <v>338</v>
      </c>
      <c r="G13" s="822" t="s">
        <v>338</v>
      </c>
      <c r="H13" s="822" t="s">
        <v>338</v>
      </c>
      <c r="I13" s="822" t="s">
        <v>338</v>
      </c>
      <c r="J13" s="822" t="s">
        <v>338</v>
      </c>
      <c r="K13" s="822" t="s">
        <v>338</v>
      </c>
      <c r="L13" s="822" t="s">
        <v>338</v>
      </c>
      <c r="M13" s="823" t="s">
        <v>338</v>
      </c>
    </row>
    <row r="14" spans="1:13" ht="15.6" x14ac:dyDescent="0.3">
      <c r="A14" s="116"/>
      <c r="B14" s="804" t="s">
        <v>215</v>
      </c>
      <c r="C14" s="794"/>
      <c r="D14" s="794"/>
      <c r="E14" s="824"/>
      <c r="F14" s="825"/>
      <c r="G14" s="825"/>
      <c r="H14" s="825"/>
      <c r="I14" s="825"/>
      <c r="J14" s="825"/>
      <c r="K14" s="825"/>
      <c r="L14" s="825"/>
      <c r="M14" s="826"/>
    </row>
    <row r="15" spans="1:13" ht="15.6" x14ac:dyDescent="0.3">
      <c r="A15" s="116"/>
      <c r="B15" s="804" t="s">
        <v>216</v>
      </c>
      <c r="C15" s="794"/>
      <c r="D15" s="794"/>
      <c r="E15" s="814" t="s">
        <v>429</v>
      </c>
      <c r="F15" s="815"/>
      <c r="G15" s="815"/>
      <c r="H15" s="815"/>
      <c r="I15" s="815"/>
      <c r="J15" s="815"/>
      <c r="K15" s="815"/>
      <c r="L15" s="815"/>
      <c r="M15" s="816"/>
    </row>
    <row r="16" spans="1:13" ht="18.75" customHeight="1" x14ac:dyDescent="0.3">
      <c r="A16" s="116"/>
      <c r="B16" s="804" t="s">
        <v>218</v>
      </c>
      <c r="C16" s="794"/>
      <c r="D16" s="794"/>
      <c r="E16" s="839" t="s">
        <v>219</v>
      </c>
      <c r="F16" s="818"/>
      <c r="G16" s="819"/>
      <c r="H16" s="821" t="s">
        <v>377</v>
      </c>
      <c r="I16" s="822"/>
      <c r="J16" s="822"/>
      <c r="K16" s="822"/>
      <c r="L16" s="822"/>
      <c r="M16" s="823"/>
    </row>
    <row r="17" spans="1:13" ht="20.25" customHeight="1" x14ac:dyDescent="0.3">
      <c r="A17" s="116"/>
      <c r="B17" s="804" t="s">
        <v>221</v>
      </c>
      <c r="C17" s="794"/>
      <c r="D17" s="794"/>
      <c r="E17" s="821" t="s">
        <v>277</v>
      </c>
      <c r="F17" s="822"/>
      <c r="G17" s="822"/>
      <c r="H17" s="822"/>
      <c r="I17" s="822"/>
      <c r="J17" s="822"/>
      <c r="K17" s="822"/>
      <c r="L17" s="822"/>
      <c r="M17" s="823"/>
    </row>
    <row r="18" spans="1:13" ht="18" customHeight="1" x14ac:dyDescent="0.3">
      <c r="A18" s="116"/>
      <c r="B18" s="820" t="s">
        <v>223</v>
      </c>
      <c r="C18" s="796"/>
      <c r="D18" s="797"/>
      <c r="E18" s="821"/>
      <c r="F18" s="822"/>
      <c r="G18" s="822"/>
      <c r="H18" s="822"/>
      <c r="I18" s="822"/>
      <c r="J18" s="822"/>
      <c r="K18" s="822"/>
      <c r="L18" s="822"/>
      <c r="M18" s="823"/>
    </row>
    <row r="19" spans="1:13" ht="19.5" customHeight="1" thickBot="1" x14ac:dyDescent="0.35">
      <c r="A19" s="116"/>
      <c r="B19" s="834" t="s">
        <v>225</v>
      </c>
      <c r="C19" s="835"/>
      <c r="D19" s="836"/>
      <c r="E19" s="860" t="s">
        <v>226</v>
      </c>
      <c r="F19" s="860"/>
      <c r="G19" s="837" t="s">
        <v>227</v>
      </c>
      <c r="H19" s="837"/>
      <c r="I19" s="837" t="s">
        <v>228</v>
      </c>
      <c r="J19" s="837"/>
      <c r="K19" s="837"/>
      <c r="L19" s="837"/>
      <c r="M19" s="838"/>
    </row>
    <row r="20" spans="1:13" ht="15.6" x14ac:dyDescent="0.3">
      <c r="A20" s="116"/>
      <c r="B20" s="827"/>
      <c r="C20" s="827"/>
      <c r="D20" s="827"/>
      <c r="E20" s="827"/>
      <c r="F20" s="827"/>
      <c r="G20" s="827"/>
      <c r="H20" s="827"/>
      <c r="I20" s="827"/>
      <c r="J20" s="827"/>
      <c r="K20" s="827"/>
      <c r="L20" s="827"/>
      <c r="M20" s="827"/>
    </row>
    <row r="21" spans="1:13" ht="15.6" x14ac:dyDescent="0.3">
      <c r="A21" s="116"/>
      <c r="B21" s="828" t="s">
        <v>229</v>
      </c>
      <c r="C21" s="828"/>
      <c r="D21" s="828"/>
      <c r="E21" s="828"/>
      <c r="F21" s="828"/>
      <c r="G21" s="828"/>
      <c r="H21" s="828"/>
      <c r="I21" s="828"/>
      <c r="J21" s="828"/>
      <c r="K21" s="828"/>
      <c r="L21" s="828"/>
      <c r="M21" s="828"/>
    </row>
    <row r="22" spans="1:13" ht="16.2" thickBot="1" x14ac:dyDescent="0.35">
      <c r="A22" s="116"/>
      <c r="B22" s="827"/>
      <c r="C22" s="827"/>
      <c r="D22" s="827"/>
      <c r="E22" s="827"/>
      <c r="F22" s="827"/>
      <c r="G22" s="827"/>
      <c r="H22" s="827"/>
      <c r="I22" s="827"/>
      <c r="J22" s="827"/>
      <c r="K22" s="827"/>
      <c r="L22" s="827"/>
      <c r="M22" s="827"/>
    </row>
    <row r="23" spans="1:13" ht="34.5" customHeight="1" x14ac:dyDescent="0.3">
      <c r="A23" s="116"/>
      <c r="B23" s="829" t="s">
        <v>230</v>
      </c>
      <c r="C23" s="830"/>
      <c r="D23" s="830"/>
      <c r="E23" s="831" t="s">
        <v>1590</v>
      </c>
      <c r="F23" s="832"/>
      <c r="G23" s="832"/>
      <c r="H23" s="832"/>
      <c r="I23" s="832"/>
      <c r="J23" s="832"/>
      <c r="K23" s="832"/>
      <c r="L23" s="832"/>
      <c r="M23" s="833"/>
    </row>
    <row r="24" spans="1:13" ht="210.75" customHeight="1" x14ac:dyDescent="0.3">
      <c r="A24" s="116"/>
      <c r="B24" s="820" t="s">
        <v>231</v>
      </c>
      <c r="C24" s="796"/>
      <c r="D24" s="797"/>
      <c r="E24" s="821" t="s">
        <v>419</v>
      </c>
      <c r="F24" s="822"/>
      <c r="G24" s="822"/>
      <c r="H24" s="822"/>
      <c r="I24" s="822"/>
      <c r="J24" s="822"/>
      <c r="K24" s="822"/>
      <c r="L24" s="822"/>
      <c r="M24" s="823"/>
    </row>
    <row r="25" spans="1:13" ht="15.6" x14ac:dyDescent="0.3">
      <c r="A25" s="116"/>
      <c r="B25" s="804" t="s">
        <v>232</v>
      </c>
      <c r="C25" s="794"/>
      <c r="D25" s="794"/>
      <c r="E25" s="821" t="s">
        <v>441</v>
      </c>
      <c r="F25" s="822"/>
      <c r="G25" s="822"/>
      <c r="H25" s="822"/>
      <c r="I25" s="822"/>
      <c r="J25" s="822"/>
      <c r="K25" s="822"/>
      <c r="L25" s="822"/>
      <c r="M25" s="823"/>
    </row>
    <row r="26" spans="1:13" ht="15.6" x14ac:dyDescent="0.3">
      <c r="A26" s="116"/>
      <c r="B26" s="804" t="s">
        <v>233</v>
      </c>
      <c r="C26" s="794"/>
      <c r="D26" s="794"/>
      <c r="E26" s="850"/>
      <c r="F26" s="851"/>
      <c r="G26" s="851"/>
      <c r="H26" s="851"/>
      <c r="I26" s="851"/>
      <c r="J26" s="851"/>
      <c r="K26" s="851"/>
      <c r="L26" s="851"/>
      <c r="M26" s="852"/>
    </row>
    <row r="27" spans="1:13" ht="15.6" x14ac:dyDescent="0.3">
      <c r="A27" s="116"/>
      <c r="B27" s="804" t="s">
        <v>234</v>
      </c>
      <c r="C27" s="794"/>
      <c r="D27" s="794"/>
      <c r="E27" s="814" t="s">
        <v>597</v>
      </c>
      <c r="F27" s="815"/>
      <c r="G27" s="815"/>
      <c r="H27" s="815"/>
      <c r="I27" s="815"/>
      <c r="J27" s="815"/>
      <c r="K27" s="815"/>
      <c r="L27" s="815"/>
      <c r="M27" s="816"/>
    </row>
    <row r="28" spans="1:13" ht="15.6" x14ac:dyDescent="0.3">
      <c r="A28" s="116"/>
      <c r="B28" s="804" t="s">
        <v>235</v>
      </c>
      <c r="C28" s="794"/>
      <c r="D28" s="794"/>
      <c r="E28" s="814" t="s">
        <v>1292</v>
      </c>
      <c r="F28" s="815"/>
      <c r="G28" s="815"/>
      <c r="H28" s="815"/>
      <c r="I28" s="815"/>
      <c r="J28" s="815"/>
      <c r="K28" s="815"/>
      <c r="L28" s="815"/>
      <c r="M28" s="816"/>
    </row>
    <row r="29" spans="1:13" ht="15.6" x14ac:dyDescent="0.3">
      <c r="A29" s="116"/>
      <c r="B29" s="923" t="s">
        <v>236</v>
      </c>
      <c r="C29" s="822"/>
      <c r="D29" s="924"/>
      <c r="E29" s="118"/>
      <c r="F29" s="794" t="s">
        <v>237</v>
      </c>
      <c r="G29" s="794"/>
      <c r="H29" s="118" t="s">
        <v>238</v>
      </c>
      <c r="I29" s="794" t="s">
        <v>239</v>
      </c>
      <c r="J29" s="794"/>
      <c r="K29" s="794" t="s">
        <v>240</v>
      </c>
      <c r="L29" s="794"/>
      <c r="M29" s="199" t="s">
        <v>433</v>
      </c>
    </row>
    <row r="30" spans="1:13" ht="15.6" x14ac:dyDescent="0.3">
      <c r="A30" s="116"/>
      <c r="B30" s="804" t="s">
        <v>242</v>
      </c>
      <c r="C30" s="794"/>
      <c r="D30" s="794"/>
      <c r="E30" s="805" t="s">
        <v>1591</v>
      </c>
      <c r="F30" s="805"/>
      <c r="G30" s="805"/>
      <c r="H30" s="805"/>
      <c r="I30" s="805"/>
      <c r="J30" s="805"/>
      <c r="K30" s="805"/>
      <c r="L30" s="805"/>
      <c r="M30" s="806"/>
    </row>
    <row r="31" spans="1:13" ht="15.6" x14ac:dyDescent="0.3">
      <c r="A31" s="116"/>
      <c r="B31" s="804" t="s">
        <v>218</v>
      </c>
      <c r="C31" s="794"/>
      <c r="D31" s="794"/>
      <c r="E31" s="794" t="s">
        <v>244</v>
      </c>
      <c r="F31" s="794"/>
      <c r="G31" s="794"/>
      <c r="H31" s="794"/>
      <c r="I31" s="794"/>
      <c r="J31" s="861" t="s">
        <v>245</v>
      </c>
      <c r="K31" s="861"/>
      <c r="L31" s="861"/>
      <c r="M31" s="862"/>
    </row>
    <row r="32" spans="1:13" ht="15.6" x14ac:dyDescent="0.3">
      <c r="A32" s="116"/>
      <c r="B32" s="804" t="s">
        <v>246</v>
      </c>
      <c r="C32" s="794"/>
      <c r="D32" s="794"/>
      <c r="E32" s="805" t="s">
        <v>1592</v>
      </c>
      <c r="F32" s="805"/>
      <c r="G32" s="805"/>
      <c r="H32" s="805"/>
      <c r="I32" s="805"/>
      <c r="J32" s="805"/>
      <c r="K32" s="805"/>
      <c r="L32" s="805"/>
      <c r="M32" s="806"/>
    </row>
    <row r="33" spans="1:13" ht="15.6" x14ac:dyDescent="0.3">
      <c r="A33" s="116"/>
      <c r="B33" s="120" t="s">
        <v>248</v>
      </c>
      <c r="C33" s="118"/>
      <c r="D33" s="118"/>
      <c r="E33" s="794"/>
      <c r="F33" s="794"/>
      <c r="G33" s="794"/>
      <c r="H33" s="794"/>
      <c r="I33" s="794"/>
      <c r="J33" s="794"/>
      <c r="K33" s="794"/>
      <c r="L33" s="794"/>
      <c r="M33" s="807"/>
    </row>
    <row r="34" spans="1:13" ht="15.6" x14ac:dyDescent="0.3">
      <c r="A34" s="116"/>
      <c r="B34" s="808"/>
      <c r="C34" s="809"/>
      <c r="D34" s="809"/>
      <c r="E34" s="809"/>
      <c r="F34" s="809"/>
      <c r="G34" s="809"/>
      <c r="H34" s="809"/>
      <c r="I34" s="809"/>
      <c r="J34" s="809"/>
      <c r="K34" s="809"/>
      <c r="L34" s="809"/>
      <c r="M34" s="810"/>
    </row>
    <row r="35" spans="1:13" ht="15.6" x14ac:dyDescent="0.3">
      <c r="A35" s="116"/>
      <c r="B35" s="811" t="s">
        <v>249</v>
      </c>
      <c r="C35" s="812"/>
      <c r="D35" s="812"/>
      <c r="E35" s="812"/>
      <c r="F35" s="812"/>
      <c r="G35" s="812"/>
      <c r="H35" s="812"/>
      <c r="I35" s="812"/>
      <c r="J35" s="812"/>
      <c r="K35" s="812"/>
      <c r="L35" s="812"/>
      <c r="M35" s="813"/>
    </row>
    <row r="36" spans="1:13" ht="16.2" thickBot="1" x14ac:dyDescent="0.35">
      <c r="A36" s="116"/>
      <c r="B36" s="798"/>
      <c r="C36" s="799"/>
      <c r="D36" s="799"/>
      <c r="E36" s="799"/>
      <c r="F36" s="799"/>
      <c r="G36" s="799"/>
      <c r="H36" s="799"/>
      <c r="I36" s="799"/>
      <c r="J36" s="799"/>
      <c r="K36" s="799"/>
      <c r="L36" s="799"/>
      <c r="M36" s="800"/>
    </row>
    <row r="37" spans="1:13" ht="15.6" x14ac:dyDescent="0.3">
      <c r="A37" s="116"/>
      <c r="B37" s="801"/>
      <c r="C37" s="802"/>
      <c r="D37" s="802"/>
      <c r="E37" s="802"/>
      <c r="F37" s="802"/>
      <c r="G37" s="802"/>
      <c r="H37" s="802"/>
      <c r="I37" s="802"/>
      <c r="J37" s="802"/>
      <c r="K37" s="802"/>
      <c r="L37" s="802"/>
      <c r="M37" s="803"/>
    </row>
    <row r="38" spans="1:13" ht="15.6" x14ac:dyDescent="0.3">
      <c r="A38" s="116"/>
      <c r="B38" s="117"/>
      <c r="C38" s="117"/>
      <c r="D38" s="117"/>
      <c r="E38" s="117"/>
      <c r="F38" s="117"/>
      <c r="G38" s="117"/>
      <c r="H38" s="117"/>
      <c r="I38" s="117"/>
      <c r="J38" s="117"/>
      <c r="K38" s="117"/>
      <c r="L38" s="117"/>
      <c r="M38" s="117"/>
    </row>
    <row r="39" spans="1:13" ht="15.6" x14ac:dyDescent="0.3">
      <c r="A39" s="116"/>
      <c r="B39" s="117"/>
      <c r="C39" s="794" t="s">
        <v>250</v>
      </c>
      <c r="D39" s="794"/>
      <c r="E39" s="794"/>
      <c r="F39" s="794"/>
      <c r="G39" s="794"/>
      <c r="H39" s="794"/>
      <c r="I39" s="794"/>
      <c r="J39" s="794"/>
      <c r="K39" s="794"/>
      <c r="L39" s="794"/>
      <c r="M39" s="794"/>
    </row>
    <row r="40" spans="1:13" ht="15.6" x14ac:dyDescent="0.3">
      <c r="A40" s="116"/>
      <c r="B40" s="117"/>
      <c r="C40" s="118" t="s">
        <v>251</v>
      </c>
      <c r="D40" s="795" t="s">
        <v>252</v>
      </c>
      <c r="E40" s="796"/>
      <c r="F40" s="796"/>
      <c r="G40" s="796"/>
      <c r="H40" s="795" t="s">
        <v>253</v>
      </c>
      <c r="I40" s="796"/>
      <c r="J40" s="796"/>
      <c r="K40" s="796"/>
      <c r="L40" s="796"/>
      <c r="M40" s="797"/>
    </row>
    <row r="41" spans="1:13" ht="15.6" x14ac:dyDescent="0.3">
      <c r="A41" s="116"/>
      <c r="B41" s="117"/>
      <c r="C41" s="121">
        <v>42531</v>
      </c>
      <c r="D41" s="794" t="s">
        <v>1576</v>
      </c>
      <c r="E41" s="794"/>
      <c r="F41" s="794"/>
      <c r="G41" s="794"/>
      <c r="H41" s="795" t="s">
        <v>1577</v>
      </c>
      <c r="I41" s="796"/>
      <c r="J41" s="796"/>
      <c r="K41" s="796"/>
      <c r="L41" s="796"/>
      <c r="M41" s="797"/>
    </row>
    <row r="42" spans="1:13" ht="15.6" x14ac:dyDescent="0.3">
      <c r="A42" s="116"/>
      <c r="B42" s="117"/>
      <c r="C42" s="121">
        <v>42682</v>
      </c>
      <c r="D42" s="794" t="s">
        <v>1569</v>
      </c>
      <c r="E42" s="794"/>
      <c r="F42" s="794"/>
      <c r="G42" s="794"/>
      <c r="H42" s="814" t="s">
        <v>1570</v>
      </c>
      <c r="I42" s="815"/>
      <c r="J42" s="815"/>
      <c r="K42" s="815"/>
      <c r="L42" s="815"/>
      <c r="M42" s="928"/>
    </row>
    <row r="43" spans="1:13" ht="15.6" x14ac:dyDescent="0.3">
      <c r="A43" s="116"/>
      <c r="B43" s="117"/>
      <c r="C43" s="118"/>
      <c r="D43" s="794"/>
      <c r="E43" s="794"/>
      <c r="F43" s="794"/>
      <c r="G43" s="794"/>
      <c r="H43" s="794"/>
      <c r="I43" s="794"/>
      <c r="J43" s="794"/>
      <c r="K43" s="794"/>
      <c r="L43" s="794"/>
      <c r="M43" s="794"/>
    </row>
    <row r="44" spans="1:13" ht="15.6" x14ac:dyDescent="0.3">
      <c r="A44" s="116"/>
      <c r="B44" s="117"/>
      <c r="C44" s="118"/>
      <c r="D44" s="794"/>
      <c r="E44" s="794"/>
      <c r="F44" s="794"/>
      <c r="G44" s="794"/>
      <c r="H44" s="794"/>
      <c r="I44" s="794"/>
      <c r="J44" s="794"/>
      <c r="K44" s="794"/>
      <c r="L44" s="794"/>
      <c r="M44" s="794"/>
    </row>
    <row r="45" spans="1:13" ht="15.6" x14ac:dyDescent="0.3">
      <c r="A45" s="116"/>
      <c r="B45" s="117"/>
      <c r="C45" s="118"/>
      <c r="D45" s="794"/>
      <c r="E45" s="794"/>
      <c r="F45" s="794"/>
      <c r="G45" s="794"/>
      <c r="H45" s="794"/>
      <c r="I45" s="794"/>
      <c r="J45" s="794"/>
      <c r="K45" s="794"/>
      <c r="L45" s="794"/>
      <c r="M45" s="794"/>
    </row>
    <row r="46" spans="1:13" ht="15.6" x14ac:dyDescent="0.3">
      <c r="A46" s="116"/>
      <c r="B46" s="117"/>
      <c r="C46" s="118"/>
      <c r="D46" s="794"/>
      <c r="E46" s="794"/>
      <c r="F46" s="794"/>
      <c r="G46" s="794"/>
      <c r="H46" s="794"/>
      <c r="I46" s="794"/>
      <c r="J46" s="794"/>
      <c r="K46" s="794"/>
      <c r="L46" s="794"/>
      <c r="M46" s="794"/>
    </row>
    <row r="47" spans="1:13" ht="15.6" x14ac:dyDescent="0.3">
      <c r="A47" s="116"/>
      <c r="B47" s="117"/>
      <c r="C47" s="118"/>
      <c r="D47" s="794"/>
      <c r="E47" s="794"/>
      <c r="F47" s="794"/>
      <c r="G47" s="794"/>
      <c r="H47" s="794"/>
      <c r="I47" s="794"/>
      <c r="J47" s="794"/>
      <c r="K47" s="794"/>
      <c r="L47" s="794"/>
      <c r="M47" s="794"/>
    </row>
    <row r="48" spans="1:13" ht="15.6" x14ac:dyDescent="0.3">
      <c r="A48" s="116"/>
      <c r="B48" s="117"/>
      <c r="C48" s="118"/>
      <c r="D48" s="794"/>
      <c r="E48" s="794"/>
      <c r="F48" s="794"/>
      <c r="G48" s="794"/>
      <c r="H48" s="794"/>
      <c r="I48" s="794"/>
      <c r="J48" s="794"/>
      <c r="K48" s="794"/>
      <c r="L48" s="794"/>
      <c r="M48" s="794"/>
    </row>
    <row r="49" spans="1:13" ht="15.6" x14ac:dyDescent="0.3">
      <c r="A49" s="116"/>
      <c r="B49" s="115"/>
      <c r="C49" s="122"/>
      <c r="D49" s="863"/>
      <c r="E49" s="863"/>
      <c r="F49" s="863"/>
      <c r="G49" s="863"/>
      <c r="H49" s="864"/>
      <c r="I49" s="864"/>
      <c r="J49" s="864"/>
      <c r="K49" s="864"/>
      <c r="L49" s="864"/>
      <c r="M49" s="864"/>
    </row>
  </sheetData>
  <sheetProtection algorithmName="SHA-512" hashValue="8JnjqzL2f/xqAhi5hHFQIl79EbUVztkUOieIOM5LgxcJre/E2NP8l9+EvvQjzcP6MiofgTHcmF3bM/6/aKTJ9Q==" saltValue="tJREj/3b9qXGv0Zkx3RbCA==" spinCount="100000" sheet="1" objects="1" scenarios="1"/>
  <mergeCells count="88">
    <mergeCell ref="D47:G47"/>
    <mergeCell ref="H47:M47"/>
    <mergeCell ref="D48:G48"/>
    <mergeCell ref="H48:M48"/>
    <mergeCell ref="D49:G49"/>
    <mergeCell ref="H49:M49"/>
    <mergeCell ref="D44:G44"/>
    <mergeCell ref="H44:M44"/>
    <mergeCell ref="D45:G45"/>
    <mergeCell ref="H45:M45"/>
    <mergeCell ref="D46:G46"/>
    <mergeCell ref="H46:M46"/>
    <mergeCell ref="D41:G41"/>
    <mergeCell ref="H41:M41"/>
    <mergeCell ref="D42:G42"/>
    <mergeCell ref="H42:M42"/>
    <mergeCell ref="D43:G43"/>
    <mergeCell ref="H43:M43"/>
    <mergeCell ref="D40:G40"/>
    <mergeCell ref="H40:M40"/>
    <mergeCell ref="B31:D31"/>
    <mergeCell ref="E31:I31"/>
    <mergeCell ref="J31:M31"/>
    <mergeCell ref="B32:D32"/>
    <mergeCell ref="E32:M32"/>
    <mergeCell ref="E33:M33"/>
    <mergeCell ref="B34:M34"/>
    <mergeCell ref="B35:M35"/>
    <mergeCell ref="B36:M36"/>
    <mergeCell ref="B37:M37"/>
    <mergeCell ref="C39:M39"/>
    <mergeCell ref="B29:D29"/>
    <mergeCell ref="F29:G29"/>
    <mergeCell ref="I29:J29"/>
    <mergeCell ref="K29:L29"/>
    <mergeCell ref="B30:D30"/>
    <mergeCell ref="E30:M30"/>
    <mergeCell ref="B26:D26"/>
    <mergeCell ref="E26:M26"/>
    <mergeCell ref="B27:D27"/>
    <mergeCell ref="E27:M27"/>
    <mergeCell ref="B28:D28"/>
    <mergeCell ref="E28:M28"/>
    <mergeCell ref="B25:D25"/>
    <mergeCell ref="E25:M25"/>
    <mergeCell ref="B19:D19"/>
    <mergeCell ref="E19:F19"/>
    <mergeCell ref="G19:H19"/>
    <mergeCell ref="I19:M19"/>
    <mergeCell ref="B20:M20"/>
    <mergeCell ref="B21:M21"/>
    <mergeCell ref="B22:M22"/>
    <mergeCell ref="B23:D23"/>
    <mergeCell ref="E23:M23"/>
    <mergeCell ref="B24:D24"/>
    <mergeCell ref="E24:M24"/>
    <mergeCell ref="B18:D18"/>
    <mergeCell ref="E18:M18"/>
    <mergeCell ref="B13:D13"/>
    <mergeCell ref="E13:M13"/>
    <mergeCell ref="B14:D14"/>
    <mergeCell ref="E14:M14"/>
    <mergeCell ref="B15:D15"/>
    <mergeCell ref="E15:M15"/>
    <mergeCell ref="B16:D16"/>
    <mergeCell ref="E16:G16"/>
    <mergeCell ref="H16:M16"/>
    <mergeCell ref="B17:D17"/>
    <mergeCell ref="E17:M17"/>
    <mergeCell ref="B10:D10"/>
    <mergeCell ref="E10:M10"/>
    <mergeCell ref="B11:D11"/>
    <mergeCell ref="E11:M11"/>
    <mergeCell ref="B12:D12"/>
    <mergeCell ref="E12:M12"/>
    <mergeCell ref="B9:D9"/>
    <mergeCell ref="E9:M9"/>
    <mergeCell ref="B2:M2"/>
    <mergeCell ref="B3:M3"/>
    <mergeCell ref="B4:E4"/>
    <mergeCell ref="F4:I4"/>
    <mergeCell ref="J4:M4"/>
    <mergeCell ref="B5:J5"/>
    <mergeCell ref="B6:M6"/>
    <mergeCell ref="B7:J7"/>
    <mergeCell ref="B8:D8"/>
    <mergeCell ref="E8:G8"/>
    <mergeCell ref="H8:M8"/>
  </mergeCells>
  <hyperlinks>
    <hyperlink ref="A1" location="'3.2.2.e.2'!A1" display="REGRESAR"/>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
  <sheetViews>
    <sheetView showGridLines="0" zoomScale="90" zoomScaleNormal="90" workbookViewId="0">
      <pane ySplit="7" topLeftCell="A8" activePane="bottomLeft" state="frozen"/>
      <selection pane="bottomLeft"/>
    </sheetView>
  </sheetViews>
  <sheetFormatPr defaultColWidth="11.44140625" defaultRowHeight="15" x14ac:dyDescent="0.25"/>
  <cols>
    <col min="1" max="16384" width="11.44140625" style="2"/>
  </cols>
  <sheetData>
    <row r="1" spans="1:3" x14ac:dyDescent="0.25">
      <c r="A1" s="157" t="s">
        <v>178</v>
      </c>
    </row>
    <row r="2" spans="1:3" ht="15.6" x14ac:dyDescent="0.3">
      <c r="A2" s="157"/>
      <c r="B2" s="255" t="s">
        <v>147</v>
      </c>
    </row>
    <row r="3" spans="1:3" ht="15.6" x14ac:dyDescent="0.3">
      <c r="A3" s="157"/>
      <c r="B3" s="255" t="s">
        <v>375</v>
      </c>
    </row>
    <row r="4" spans="1:3" x14ac:dyDescent="0.25">
      <c r="A4" s="157"/>
    </row>
    <row r="5" spans="1:3" ht="15.6" x14ac:dyDescent="0.3">
      <c r="B5" s="76" t="s">
        <v>344</v>
      </c>
    </row>
    <row r="7" spans="1:3" ht="15.6" x14ac:dyDescent="0.3">
      <c r="A7" s="168" t="s">
        <v>357</v>
      </c>
    </row>
    <row r="9" spans="1:3" ht="17.399999999999999" x14ac:dyDescent="0.3">
      <c r="A9" s="538" t="s">
        <v>345</v>
      </c>
    </row>
    <row r="10" spans="1:3" ht="15.6" x14ac:dyDescent="0.3">
      <c r="B10" s="76" t="s">
        <v>346</v>
      </c>
    </row>
    <row r="11" spans="1:3" ht="15.6" x14ac:dyDescent="0.3">
      <c r="B11" s="106" t="s">
        <v>360</v>
      </c>
      <c r="C11" s="2" t="s">
        <v>128</v>
      </c>
    </row>
    <row r="14" spans="1:3" ht="15.6" x14ac:dyDescent="0.3">
      <c r="B14" s="76" t="s">
        <v>347</v>
      </c>
    </row>
    <row r="15" spans="1:3" ht="15.6" x14ac:dyDescent="0.3">
      <c r="B15" s="106" t="s">
        <v>361</v>
      </c>
      <c r="C15" s="2" t="s">
        <v>90</v>
      </c>
    </row>
  </sheetData>
  <sheetProtection algorithmName="SHA-512" hashValue="K8wn+aZbLhZ2UE2BLYnq9mxCvcRQcB+KeVi//6EZ6br92SKgKzHGhh96f28vyHK/28WHoWB/4JENIT1FD9wVVA==" saltValue="Pc/6Z18BifdX0H6wBCnBVQ==" spinCount="100000" sheet="1" objects="1" scenarios="1"/>
  <hyperlinks>
    <hyperlink ref="B11" location="'4.1.1.a.1'!A1" display="4.1.1.a.1"/>
    <hyperlink ref="B15" location="'4.1.2.b.1'!A1" display="4.1.2.b.1"/>
    <hyperlink ref="A1" location="INDICE!A1" display="Regresar"/>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showGridLines="0" zoomScale="90" zoomScaleNormal="90" workbookViewId="0"/>
  </sheetViews>
  <sheetFormatPr defaultColWidth="11.5546875" defaultRowHeight="14.4" x14ac:dyDescent="0.3"/>
  <sheetData>
    <row r="1" spans="1:3" x14ac:dyDescent="0.3">
      <c r="A1" s="106" t="s">
        <v>371</v>
      </c>
      <c r="C1" s="106" t="s">
        <v>414</v>
      </c>
    </row>
    <row r="2" spans="1:3" ht="15.6" x14ac:dyDescent="0.3">
      <c r="B2" s="89" t="s">
        <v>1302</v>
      </c>
    </row>
    <row r="3" spans="1:3" x14ac:dyDescent="0.3">
      <c r="B3" s="10" t="s">
        <v>149</v>
      </c>
    </row>
    <row r="4" spans="1:3" x14ac:dyDescent="0.3">
      <c r="B4" s="10" t="s">
        <v>1339</v>
      </c>
    </row>
    <row r="5" spans="1:3" x14ac:dyDescent="0.3">
      <c r="B5" s="10" t="s">
        <v>1424</v>
      </c>
    </row>
    <row r="6" spans="1:3" x14ac:dyDescent="0.3">
      <c r="B6" s="579" t="s">
        <v>1445</v>
      </c>
    </row>
    <row r="7" spans="1:3" x14ac:dyDescent="0.3">
      <c r="B7" s="579" t="s">
        <v>1446</v>
      </c>
    </row>
    <row r="9" spans="1:3" ht="15.6" x14ac:dyDescent="0.3">
      <c r="B9" s="89" t="s">
        <v>1447</v>
      </c>
    </row>
    <row r="10" spans="1:3" ht="15.6" x14ac:dyDescent="0.3">
      <c r="B10" s="89" t="s">
        <v>1429</v>
      </c>
    </row>
    <row r="42" spans="2:9" ht="58.5" customHeight="1" x14ac:dyDescent="0.3">
      <c r="B42" s="793" t="s">
        <v>1442</v>
      </c>
      <c r="C42" s="793"/>
      <c r="D42" s="793"/>
      <c r="E42" s="793"/>
      <c r="F42" s="793"/>
      <c r="G42" s="793"/>
      <c r="H42" s="793"/>
      <c r="I42" s="793"/>
    </row>
  </sheetData>
  <sheetProtection algorithmName="SHA-512" hashValue="Ua0gEeVNSRMcjOq/Atgwn+tONnkyD1CktTEcDkTzoMrOe4KPA7pSBlRMi6EyddJ7kX1XglXsW6myKsNcNjjTrw==" saltValue="fgOCXYju8xfTdr833w4S+g==" spinCount="100000" sheet="1" objects="1" scenarios="1"/>
  <mergeCells count="1">
    <mergeCell ref="B42:I42"/>
  </mergeCells>
  <hyperlinks>
    <hyperlink ref="A1" location="'C1'!A1" display="Regresar "/>
    <hyperlink ref="C1" location="M.1.1.1.b.1!A1" display="Ver metadato"/>
    <hyperlink ref="B42" r:id="rId1" display="https://www.imn.ac.cr/web/imn/39"/>
  </hyperlinks>
  <pageMargins left="0.7" right="0.7" top="0.75" bottom="0.75" header="0.3" footer="0.3"/>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99"/>
  </sheetPr>
  <dimension ref="A1:F21"/>
  <sheetViews>
    <sheetView showGridLines="0" zoomScale="90" zoomScaleNormal="90" workbookViewId="0">
      <pane ySplit="12" topLeftCell="A13" activePane="bottomLeft" state="frozen"/>
      <selection pane="bottomLeft" activeCell="B3" sqref="B3:B5"/>
    </sheetView>
  </sheetViews>
  <sheetFormatPr defaultColWidth="11.44140625" defaultRowHeight="13.2" x14ac:dyDescent="0.25"/>
  <cols>
    <col min="1" max="1" width="11.44140625" style="10"/>
    <col min="2" max="2" width="22.6640625" style="10" customWidth="1"/>
    <col min="3" max="3" width="11.44140625" style="10"/>
    <col min="4" max="4" width="12.33203125" style="10" customWidth="1"/>
    <col min="5" max="5" width="18.44140625" style="10" customWidth="1"/>
    <col min="6" max="16384" width="11.44140625" style="10"/>
  </cols>
  <sheetData>
    <row r="1" spans="1:6" ht="14.4" x14ac:dyDescent="0.3">
      <c r="A1" s="106" t="s">
        <v>178</v>
      </c>
      <c r="C1" s="106" t="s">
        <v>413</v>
      </c>
    </row>
    <row r="2" spans="1:6" ht="15.6" x14ac:dyDescent="0.3">
      <c r="A2" s="106"/>
      <c r="B2" s="89" t="s">
        <v>375</v>
      </c>
    </row>
    <row r="3" spans="1:6" ht="15" x14ac:dyDescent="0.25">
      <c r="B3" s="543" t="s">
        <v>344</v>
      </c>
      <c r="C3" s="2"/>
      <c r="D3" s="2"/>
      <c r="E3" s="2"/>
      <c r="F3" s="2"/>
    </row>
    <row r="4" spans="1:6" ht="15" x14ac:dyDescent="0.25">
      <c r="B4" s="543" t="s">
        <v>345</v>
      </c>
      <c r="C4" s="2"/>
      <c r="D4" s="2"/>
      <c r="E4" s="2"/>
      <c r="F4" s="2"/>
    </row>
    <row r="5" spans="1:6" ht="15" x14ac:dyDescent="0.25">
      <c r="B5" s="543" t="s">
        <v>347</v>
      </c>
      <c r="C5" s="2"/>
      <c r="D5" s="2"/>
      <c r="E5" s="2"/>
      <c r="F5" s="2"/>
    </row>
    <row r="6" spans="1:6" ht="15" x14ac:dyDescent="0.25">
      <c r="B6" s="543" t="s">
        <v>1265</v>
      </c>
      <c r="C6" s="2"/>
      <c r="D6" s="2"/>
      <c r="E6" s="2"/>
      <c r="F6" s="2"/>
    </row>
    <row r="7" spans="1:6" ht="15" x14ac:dyDescent="0.25">
      <c r="B7" s="34" t="s">
        <v>1266</v>
      </c>
      <c r="C7" s="2"/>
      <c r="D7" s="2"/>
      <c r="E7" s="2"/>
      <c r="F7" s="2"/>
    </row>
    <row r="8" spans="1:6" ht="15" x14ac:dyDescent="0.25">
      <c r="B8" s="2"/>
      <c r="C8" s="2"/>
      <c r="D8" s="2"/>
      <c r="E8" s="2"/>
      <c r="F8" s="2"/>
    </row>
    <row r="9" spans="1:6" ht="15.6" x14ac:dyDescent="0.3">
      <c r="B9" s="76" t="s">
        <v>1483</v>
      </c>
      <c r="C9" s="76"/>
      <c r="D9" s="76"/>
      <c r="E9" s="76"/>
      <c r="F9" s="76"/>
    </row>
    <row r="10" spans="1:6" ht="33" customHeight="1" x14ac:dyDescent="0.3">
      <c r="B10" s="1242" t="s">
        <v>128</v>
      </c>
      <c r="C10" s="1242"/>
      <c r="D10" s="1242"/>
      <c r="E10" s="1242"/>
      <c r="F10" s="1242"/>
    </row>
    <row r="12" spans="1:6" ht="26.4" x14ac:dyDescent="0.25">
      <c r="B12" s="77" t="s">
        <v>129</v>
      </c>
      <c r="C12" s="15" t="s">
        <v>130</v>
      </c>
      <c r="D12" s="15" t="s">
        <v>142</v>
      </c>
      <c r="E12" s="15" t="s">
        <v>525</v>
      </c>
      <c r="F12" s="15" t="s">
        <v>0</v>
      </c>
    </row>
    <row r="13" spans="1:6" x14ac:dyDescent="0.25">
      <c r="B13" s="75" t="s">
        <v>1</v>
      </c>
      <c r="C13" s="455">
        <f>+C14+C17+C18</f>
        <v>41</v>
      </c>
      <c r="D13" s="458">
        <f t="shared" ref="D13:D18" si="0">+C13/$C$13*100</f>
        <v>100</v>
      </c>
      <c r="E13" s="389">
        <f>+E14+E17+E18</f>
        <v>1823318331</v>
      </c>
      <c r="F13" s="458">
        <f t="shared" ref="F13:F18" si="1">+E13/$E$13*100</f>
        <v>100</v>
      </c>
    </row>
    <row r="14" spans="1:6" x14ac:dyDescent="0.25">
      <c r="B14" s="59" t="s">
        <v>131</v>
      </c>
      <c r="C14" s="410">
        <f>+C15+C16</f>
        <v>34</v>
      </c>
      <c r="D14" s="422">
        <f t="shared" si="0"/>
        <v>82.926829268292678</v>
      </c>
      <c r="E14" s="374">
        <f>+E15+E16</f>
        <v>1161422141</v>
      </c>
      <c r="F14" s="422">
        <f t="shared" si="1"/>
        <v>63.698264930129746</v>
      </c>
    </row>
    <row r="15" spans="1:6" ht="26.4" x14ac:dyDescent="0.25">
      <c r="B15" s="456" t="s">
        <v>132</v>
      </c>
      <c r="C15" s="410">
        <v>32</v>
      </c>
      <c r="D15" s="422">
        <f t="shared" si="0"/>
        <v>78.048780487804876</v>
      </c>
      <c r="E15" s="374">
        <v>1053868315</v>
      </c>
      <c r="F15" s="422">
        <f t="shared" si="1"/>
        <v>57.799469082395795</v>
      </c>
    </row>
    <row r="16" spans="1:6" x14ac:dyDescent="0.25">
      <c r="B16" s="456" t="s">
        <v>133</v>
      </c>
      <c r="C16" s="410">
        <v>2</v>
      </c>
      <c r="D16" s="422">
        <f t="shared" si="0"/>
        <v>4.8780487804878048</v>
      </c>
      <c r="E16" s="374">
        <v>107553826</v>
      </c>
      <c r="F16" s="422">
        <f t="shared" si="1"/>
        <v>5.8987958477339522</v>
      </c>
    </row>
    <row r="17" spans="2:6" x14ac:dyDescent="0.25">
      <c r="B17" s="59" t="s">
        <v>114</v>
      </c>
      <c r="C17" s="410">
        <v>5</v>
      </c>
      <c r="D17" s="422">
        <f t="shared" si="0"/>
        <v>12.195121951219512</v>
      </c>
      <c r="E17" s="374">
        <v>659218786</v>
      </c>
      <c r="F17" s="422">
        <f t="shared" si="1"/>
        <v>36.15489269163718</v>
      </c>
    </row>
    <row r="18" spans="2:6" x14ac:dyDescent="0.25">
      <c r="B18" s="457" t="s">
        <v>89</v>
      </c>
      <c r="C18" s="414">
        <v>2</v>
      </c>
      <c r="D18" s="421">
        <f t="shared" si="0"/>
        <v>4.8780487804878048</v>
      </c>
      <c r="E18" s="375">
        <v>2677404</v>
      </c>
      <c r="F18" s="421">
        <f t="shared" si="1"/>
        <v>0.14684237823307444</v>
      </c>
    </row>
    <row r="20" spans="2:6" ht="15.6" x14ac:dyDescent="0.25">
      <c r="B20" s="138" t="s">
        <v>527</v>
      </c>
    </row>
    <row r="21" spans="2:6" ht="51.75" customHeight="1" x14ac:dyDescent="0.25">
      <c r="B21" s="1243" t="s">
        <v>1293</v>
      </c>
      <c r="C21" s="1243"/>
      <c r="D21" s="1243"/>
      <c r="E21" s="1243"/>
      <c r="F21" s="1243"/>
    </row>
  </sheetData>
  <sheetProtection algorithmName="SHA-512" hashValue="l388hJcPAw+rwq37fiQSh5Jhs+j0RkrRE7jIcabNh5QJqcUplcSd8oPCKE2/kqXNisNwLf/kckURc9u0pDfnag==" saltValue="AtIX7Thk6obJi5KphG1AYA==" spinCount="100000" sheet="1" objects="1" scenarios="1"/>
  <mergeCells count="2">
    <mergeCell ref="B10:F10"/>
    <mergeCell ref="B21:F21"/>
  </mergeCells>
  <hyperlinks>
    <hyperlink ref="A1" location="'C4'!A1" display="Regresar"/>
    <hyperlink ref="C1" location="M4.1.1.a.1!A1" display="Ver metadato "/>
  </hyperlinks>
  <pageMargins left="0.7" right="0.7" top="0.75" bottom="0.75" header="0.3" footer="0.3"/>
  <ignoredErrors>
    <ignoredError sqref="D13:D14" formula="1"/>
  </ignoredError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M49"/>
  <sheetViews>
    <sheetView showGridLines="0" zoomScale="80" zoomScaleNormal="80" workbookViewId="0">
      <selection activeCell="E11" sqref="E11:M13"/>
    </sheetView>
  </sheetViews>
  <sheetFormatPr defaultColWidth="11.5546875" defaultRowHeight="14.4" x14ac:dyDescent="0.3"/>
  <cols>
    <col min="4" max="4" width="13.33203125" customWidth="1"/>
  </cols>
  <sheetData>
    <row r="1" spans="1:13" ht="15.6" x14ac:dyDescent="0.3">
      <c r="A1" s="188" t="s">
        <v>183</v>
      </c>
      <c r="B1" s="115"/>
      <c r="C1" s="115"/>
      <c r="D1" s="115"/>
      <c r="E1" s="116"/>
      <c r="F1" s="116"/>
      <c r="G1" s="116"/>
      <c r="H1" s="116"/>
      <c r="I1" s="116"/>
      <c r="J1" s="116"/>
      <c r="K1" s="116"/>
      <c r="L1" s="116"/>
      <c r="M1" s="116"/>
    </row>
    <row r="2" spans="1:13" ht="15.6" x14ac:dyDescent="0.3">
      <c r="A2" s="116"/>
      <c r="B2" s="828" t="s">
        <v>202</v>
      </c>
      <c r="C2" s="828"/>
      <c r="D2" s="828"/>
      <c r="E2" s="828"/>
      <c r="F2" s="828"/>
      <c r="G2" s="828"/>
      <c r="H2" s="828"/>
      <c r="I2" s="828"/>
      <c r="J2" s="828"/>
      <c r="K2" s="828"/>
      <c r="L2" s="828"/>
      <c r="M2" s="828"/>
    </row>
    <row r="3" spans="1:13" ht="16.2" thickBot="1" x14ac:dyDescent="0.35">
      <c r="A3" s="116"/>
      <c r="B3" s="827"/>
      <c r="C3" s="827"/>
      <c r="D3" s="827"/>
      <c r="E3" s="827"/>
      <c r="F3" s="827"/>
      <c r="G3" s="827"/>
      <c r="H3" s="827"/>
      <c r="I3" s="827"/>
      <c r="J3" s="827"/>
      <c r="K3" s="827"/>
      <c r="L3" s="827"/>
      <c r="M3" s="827"/>
    </row>
    <row r="4" spans="1:13" ht="16.2" thickBot="1" x14ac:dyDescent="0.35">
      <c r="A4" s="116"/>
      <c r="B4" s="847" t="s">
        <v>203</v>
      </c>
      <c r="C4" s="848"/>
      <c r="D4" s="848"/>
      <c r="E4" s="848"/>
      <c r="F4" s="848" t="s">
        <v>204</v>
      </c>
      <c r="G4" s="848"/>
      <c r="H4" s="848"/>
      <c r="I4" s="848"/>
      <c r="J4" s="848" t="s">
        <v>205</v>
      </c>
      <c r="K4" s="848"/>
      <c r="L4" s="848"/>
      <c r="M4" s="849"/>
    </row>
    <row r="5" spans="1:13" ht="15.6" x14ac:dyDescent="0.3">
      <c r="A5" s="116"/>
      <c r="B5" s="845" t="s">
        <v>206</v>
      </c>
      <c r="C5" s="845"/>
      <c r="D5" s="845"/>
      <c r="E5" s="845"/>
      <c r="F5" s="845"/>
      <c r="G5" s="845"/>
      <c r="H5" s="845"/>
      <c r="I5" s="845"/>
      <c r="J5" s="845"/>
      <c r="K5" s="117"/>
      <c r="L5" s="117"/>
      <c r="M5" s="117"/>
    </row>
    <row r="6" spans="1:13" ht="15.6" x14ac:dyDescent="0.3">
      <c r="A6" s="116"/>
      <c r="B6" s="828" t="s">
        <v>207</v>
      </c>
      <c r="C6" s="828"/>
      <c r="D6" s="828"/>
      <c r="E6" s="828"/>
      <c r="F6" s="828"/>
      <c r="G6" s="828"/>
      <c r="H6" s="828"/>
      <c r="I6" s="828"/>
      <c r="J6" s="828"/>
      <c r="K6" s="828"/>
      <c r="L6" s="828"/>
      <c r="M6" s="828"/>
    </row>
    <row r="7" spans="1:13" ht="16.2" thickBot="1" x14ac:dyDescent="0.35">
      <c r="A7" s="116"/>
      <c r="B7" s="827"/>
      <c r="C7" s="827"/>
      <c r="D7" s="827"/>
      <c r="E7" s="827"/>
      <c r="F7" s="827"/>
      <c r="G7" s="827"/>
      <c r="H7" s="827"/>
      <c r="I7" s="827"/>
      <c r="J7" s="827"/>
      <c r="K7" s="117"/>
      <c r="L7" s="117"/>
      <c r="M7" s="117"/>
    </row>
    <row r="8" spans="1:13" ht="15.6" x14ac:dyDescent="0.3">
      <c r="A8" s="116"/>
      <c r="B8" s="829" t="s">
        <v>208</v>
      </c>
      <c r="C8" s="830"/>
      <c r="D8" s="830"/>
      <c r="E8" s="830" t="s">
        <v>360</v>
      </c>
      <c r="F8" s="830"/>
      <c r="G8" s="830"/>
      <c r="H8" s="830" t="s">
        <v>209</v>
      </c>
      <c r="I8" s="830"/>
      <c r="J8" s="830"/>
      <c r="K8" s="830"/>
      <c r="L8" s="830"/>
      <c r="M8" s="846"/>
    </row>
    <row r="9" spans="1:13" ht="15.6" x14ac:dyDescent="0.3">
      <c r="A9" s="116"/>
      <c r="B9" s="820" t="s">
        <v>210</v>
      </c>
      <c r="C9" s="796"/>
      <c r="D9" s="797"/>
      <c r="E9" s="841" t="s">
        <v>363</v>
      </c>
      <c r="F9" s="842"/>
      <c r="G9" s="842"/>
      <c r="H9" s="842"/>
      <c r="I9" s="842"/>
      <c r="J9" s="842"/>
      <c r="K9" s="842"/>
      <c r="L9" s="842"/>
      <c r="M9" s="843"/>
    </row>
    <row r="10" spans="1:13" ht="15.6" x14ac:dyDescent="0.3">
      <c r="A10" s="116"/>
      <c r="B10" s="820" t="s">
        <v>211</v>
      </c>
      <c r="C10" s="796"/>
      <c r="D10" s="797"/>
      <c r="E10" s="795" t="s">
        <v>91</v>
      </c>
      <c r="F10" s="796"/>
      <c r="G10" s="796"/>
      <c r="H10" s="796"/>
      <c r="I10" s="796"/>
      <c r="J10" s="796"/>
      <c r="K10" s="796"/>
      <c r="L10" s="796"/>
      <c r="M10" s="844"/>
    </row>
    <row r="11" spans="1:13" ht="15.6" x14ac:dyDescent="0.3">
      <c r="A11" s="116"/>
      <c r="B11" s="804" t="s">
        <v>1311</v>
      </c>
      <c r="C11" s="794"/>
      <c r="D11" s="794"/>
      <c r="E11" s="805" t="s">
        <v>344</v>
      </c>
      <c r="F11" s="805" t="s">
        <v>344</v>
      </c>
      <c r="G11" s="805" t="s">
        <v>344</v>
      </c>
      <c r="H11" s="805" t="s">
        <v>344</v>
      </c>
      <c r="I11" s="805" t="s">
        <v>344</v>
      </c>
      <c r="J11" s="805" t="s">
        <v>344</v>
      </c>
      <c r="K11" s="805" t="s">
        <v>344</v>
      </c>
      <c r="L11" s="805" t="s">
        <v>344</v>
      </c>
      <c r="M11" s="806" t="s">
        <v>344</v>
      </c>
    </row>
    <row r="12" spans="1:13" ht="15.6" x14ac:dyDescent="0.3">
      <c r="A12" s="116"/>
      <c r="B12" s="804" t="s">
        <v>1312</v>
      </c>
      <c r="C12" s="794"/>
      <c r="D12" s="794"/>
      <c r="E12" s="805" t="s">
        <v>345</v>
      </c>
      <c r="F12" s="805" t="s">
        <v>345</v>
      </c>
      <c r="G12" s="805" t="s">
        <v>345</v>
      </c>
      <c r="H12" s="805" t="s">
        <v>345</v>
      </c>
      <c r="I12" s="805" t="s">
        <v>345</v>
      </c>
      <c r="J12" s="805" t="s">
        <v>345</v>
      </c>
      <c r="K12" s="805" t="s">
        <v>345</v>
      </c>
      <c r="L12" s="805" t="s">
        <v>345</v>
      </c>
      <c r="M12" s="806" t="s">
        <v>345</v>
      </c>
    </row>
    <row r="13" spans="1:13" ht="15.6" x14ac:dyDescent="0.3">
      <c r="A13" s="116"/>
      <c r="B13" s="804" t="s">
        <v>1313</v>
      </c>
      <c r="C13" s="794"/>
      <c r="D13" s="794"/>
      <c r="E13" s="821" t="s">
        <v>347</v>
      </c>
      <c r="F13" s="822" t="s">
        <v>347</v>
      </c>
      <c r="G13" s="822" t="s">
        <v>347</v>
      </c>
      <c r="H13" s="822" t="s">
        <v>347</v>
      </c>
      <c r="I13" s="822" t="s">
        <v>347</v>
      </c>
      <c r="J13" s="822" t="s">
        <v>347</v>
      </c>
      <c r="K13" s="822" t="s">
        <v>347</v>
      </c>
      <c r="L13" s="822" t="s">
        <v>347</v>
      </c>
      <c r="M13" s="823" t="s">
        <v>347</v>
      </c>
    </row>
    <row r="14" spans="1:13" ht="15.6" x14ac:dyDescent="0.3">
      <c r="A14" s="116"/>
      <c r="B14" s="804" t="s">
        <v>215</v>
      </c>
      <c r="C14" s="794"/>
      <c r="D14" s="794"/>
      <c r="E14" s="824"/>
      <c r="F14" s="825"/>
      <c r="G14" s="825"/>
      <c r="H14" s="825"/>
      <c r="I14" s="825"/>
      <c r="J14" s="825"/>
      <c r="K14" s="825"/>
      <c r="L14" s="825"/>
      <c r="M14" s="826"/>
    </row>
    <row r="15" spans="1:13" ht="15.6" x14ac:dyDescent="0.3">
      <c r="A15" s="116"/>
      <c r="B15" s="804" t="s">
        <v>216</v>
      </c>
      <c r="C15" s="794"/>
      <c r="D15" s="794"/>
      <c r="E15" s="814"/>
      <c r="F15" s="815"/>
      <c r="G15" s="815"/>
      <c r="H15" s="815"/>
      <c r="I15" s="815"/>
      <c r="J15" s="815"/>
      <c r="K15" s="815"/>
      <c r="L15" s="815"/>
      <c r="M15" s="816"/>
    </row>
    <row r="16" spans="1:13" ht="15.6" x14ac:dyDescent="0.3">
      <c r="A16" s="116"/>
      <c r="B16" s="804" t="s">
        <v>218</v>
      </c>
      <c r="C16" s="794"/>
      <c r="D16" s="794"/>
      <c r="E16" s="839" t="s">
        <v>384</v>
      </c>
      <c r="F16" s="818"/>
      <c r="G16" s="819"/>
      <c r="H16" s="821" t="s">
        <v>383</v>
      </c>
      <c r="I16" s="822"/>
      <c r="J16" s="822"/>
      <c r="K16" s="822"/>
      <c r="L16" s="822"/>
      <c r="M16" s="823"/>
    </row>
    <row r="17" spans="1:13" ht="15.6" x14ac:dyDescent="0.3">
      <c r="A17" s="116"/>
      <c r="B17" s="804" t="s">
        <v>221</v>
      </c>
      <c r="C17" s="794"/>
      <c r="D17" s="794"/>
      <c r="E17" s="821"/>
      <c r="F17" s="822"/>
      <c r="G17" s="822"/>
      <c r="H17" s="822"/>
      <c r="I17" s="822"/>
      <c r="J17" s="822"/>
      <c r="K17" s="822"/>
      <c r="L17" s="822"/>
      <c r="M17" s="823"/>
    </row>
    <row r="18" spans="1:13" ht="15.6" x14ac:dyDescent="0.3">
      <c r="A18" s="116"/>
      <c r="B18" s="820" t="s">
        <v>223</v>
      </c>
      <c r="C18" s="796"/>
      <c r="D18" s="797"/>
      <c r="E18" s="821"/>
      <c r="F18" s="822"/>
      <c r="G18" s="822"/>
      <c r="H18" s="822"/>
      <c r="I18" s="822"/>
      <c r="J18" s="822"/>
      <c r="K18" s="822"/>
      <c r="L18" s="822"/>
      <c r="M18" s="823"/>
    </row>
    <row r="19" spans="1:13" ht="16.2" thickBot="1" x14ac:dyDescent="0.35">
      <c r="A19" s="116"/>
      <c r="B19" s="834" t="s">
        <v>225</v>
      </c>
      <c r="C19" s="835"/>
      <c r="D19" s="836"/>
      <c r="E19" s="837" t="s">
        <v>373</v>
      </c>
      <c r="F19" s="837"/>
      <c r="G19" s="837" t="s">
        <v>227</v>
      </c>
      <c r="H19" s="837"/>
      <c r="I19" s="837" t="s">
        <v>228</v>
      </c>
      <c r="J19" s="837"/>
      <c r="K19" s="837"/>
      <c r="L19" s="837"/>
      <c r="M19" s="838"/>
    </row>
    <row r="20" spans="1:13" ht="15.6" x14ac:dyDescent="0.3">
      <c r="A20" s="116"/>
      <c r="B20" s="827"/>
      <c r="C20" s="827"/>
      <c r="D20" s="827"/>
      <c r="E20" s="827"/>
      <c r="F20" s="827"/>
      <c r="G20" s="827"/>
      <c r="H20" s="827"/>
      <c r="I20" s="827"/>
      <c r="J20" s="827"/>
      <c r="K20" s="827"/>
      <c r="L20" s="827"/>
      <c r="M20" s="827"/>
    </row>
    <row r="21" spans="1:13" ht="15.6" x14ac:dyDescent="0.3">
      <c r="A21" s="116"/>
      <c r="B21" s="828" t="s">
        <v>229</v>
      </c>
      <c r="C21" s="828"/>
      <c r="D21" s="828"/>
      <c r="E21" s="828"/>
      <c r="F21" s="828"/>
      <c r="G21" s="828"/>
      <c r="H21" s="828"/>
      <c r="I21" s="828"/>
      <c r="J21" s="828"/>
      <c r="K21" s="828"/>
      <c r="L21" s="828"/>
      <c r="M21" s="828"/>
    </row>
    <row r="22" spans="1:13" ht="16.2" thickBot="1" x14ac:dyDescent="0.35">
      <c r="A22" s="116"/>
      <c r="B22" s="827"/>
      <c r="C22" s="827"/>
      <c r="D22" s="827"/>
      <c r="E22" s="827"/>
      <c r="F22" s="827"/>
      <c r="G22" s="827"/>
      <c r="H22" s="827"/>
      <c r="I22" s="827"/>
      <c r="J22" s="827"/>
      <c r="K22" s="827"/>
      <c r="L22" s="827"/>
      <c r="M22" s="827"/>
    </row>
    <row r="23" spans="1:13" ht="39.75" customHeight="1" x14ac:dyDescent="0.3">
      <c r="A23" s="116"/>
      <c r="B23" s="829" t="s">
        <v>230</v>
      </c>
      <c r="C23" s="830"/>
      <c r="D23" s="830"/>
      <c r="E23" s="831" t="s">
        <v>431</v>
      </c>
      <c r="F23" s="832"/>
      <c r="G23" s="832"/>
      <c r="H23" s="832"/>
      <c r="I23" s="832"/>
      <c r="J23" s="832"/>
      <c r="K23" s="832"/>
      <c r="L23" s="832"/>
      <c r="M23" s="833"/>
    </row>
    <row r="24" spans="1:13" ht="314.25" customHeight="1" x14ac:dyDescent="0.3">
      <c r="A24" s="116"/>
      <c r="B24" s="820" t="s">
        <v>231</v>
      </c>
      <c r="C24" s="796"/>
      <c r="D24" s="797"/>
      <c r="E24" s="821" t="s">
        <v>604</v>
      </c>
      <c r="F24" s="822"/>
      <c r="G24" s="822"/>
      <c r="H24" s="822"/>
      <c r="I24" s="822"/>
      <c r="J24" s="822"/>
      <c r="K24" s="822"/>
      <c r="L24" s="822"/>
      <c r="M24" s="823"/>
    </row>
    <row r="25" spans="1:13" ht="44.25" customHeight="1" x14ac:dyDescent="0.3">
      <c r="A25" s="116"/>
      <c r="B25" s="804" t="s">
        <v>232</v>
      </c>
      <c r="C25" s="794"/>
      <c r="D25" s="794"/>
      <c r="E25" s="821" t="s">
        <v>452</v>
      </c>
      <c r="F25" s="822"/>
      <c r="G25" s="822"/>
      <c r="H25" s="822"/>
      <c r="I25" s="822"/>
      <c r="J25" s="822"/>
      <c r="K25" s="822"/>
      <c r="L25" s="822"/>
      <c r="M25" s="823"/>
    </row>
    <row r="26" spans="1:13" ht="15.6" x14ac:dyDescent="0.3">
      <c r="A26" s="116"/>
      <c r="B26" s="804" t="s">
        <v>233</v>
      </c>
      <c r="C26" s="794"/>
      <c r="D26" s="794"/>
      <c r="E26" s="850"/>
      <c r="F26" s="851"/>
      <c r="G26" s="851"/>
      <c r="H26" s="851"/>
      <c r="I26" s="851"/>
      <c r="J26" s="851"/>
      <c r="K26" s="851"/>
      <c r="L26" s="851"/>
      <c r="M26" s="852"/>
    </row>
    <row r="27" spans="1:13" ht="15.6" x14ac:dyDescent="0.3">
      <c r="A27" s="116"/>
      <c r="B27" s="804" t="s">
        <v>234</v>
      </c>
      <c r="C27" s="794"/>
      <c r="D27" s="794"/>
      <c r="E27" s="814"/>
      <c r="F27" s="815"/>
      <c r="G27" s="815"/>
      <c r="H27" s="815"/>
      <c r="I27" s="815"/>
      <c r="J27" s="815"/>
      <c r="K27" s="815"/>
      <c r="L27" s="815"/>
      <c r="M27" s="816"/>
    </row>
    <row r="28" spans="1:13" ht="42" customHeight="1" x14ac:dyDescent="0.3">
      <c r="A28" s="116"/>
      <c r="B28" s="804" t="s">
        <v>235</v>
      </c>
      <c r="C28" s="794"/>
      <c r="D28" s="794"/>
      <c r="E28" s="814" t="s">
        <v>1294</v>
      </c>
      <c r="F28" s="815"/>
      <c r="G28" s="815"/>
      <c r="H28" s="815"/>
      <c r="I28" s="815"/>
      <c r="J28" s="815"/>
      <c r="K28" s="815"/>
      <c r="L28" s="815"/>
      <c r="M28" s="816"/>
    </row>
    <row r="29" spans="1:13" ht="15.75" customHeight="1" x14ac:dyDescent="0.3">
      <c r="A29" s="116"/>
      <c r="B29" s="923" t="s">
        <v>236</v>
      </c>
      <c r="C29" s="822"/>
      <c r="D29" s="924"/>
      <c r="E29" s="203"/>
      <c r="F29" s="794" t="s">
        <v>237</v>
      </c>
      <c r="G29" s="794"/>
      <c r="H29" s="203" t="s">
        <v>238</v>
      </c>
      <c r="I29" s="794" t="s">
        <v>239</v>
      </c>
      <c r="J29" s="794"/>
      <c r="K29" s="794" t="s">
        <v>240</v>
      </c>
      <c r="L29" s="794"/>
      <c r="M29" s="204" t="s">
        <v>374</v>
      </c>
    </row>
    <row r="30" spans="1:13" ht="15.6" x14ac:dyDescent="0.3">
      <c r="A30" s="116"/>
      <c r="B30" s="804" t="s">
        <v>242</v>
      </c>
      <c r="C30" s="794"/>
      <c r="D30" s="794"/>
      <c r="E30" s="805" t="s">
        <v>453</v>
      </c>
      <c r="F30" s="805"/>
      <c r="G30" s="805"/>
      <c r="H30" s="805"/>
      <c r="I30" s="805"/>
      <c r="J30" s="805"/>
      <c r="K30" s="805"/>
      <c r="L30" s="805"/>
      <c r="M30" s="806"/>
    </row>
    <row r="31" spans="1:13" ht="15.6" x14ac:dyDescent="0.3">
      <c r="A31" s="116"/>
      <c r="B31" s="804" t="s">
        <v>218</v>
      </c>
      <c r="C31" s="794"/>
      <c r="D31" s="794"/>
      <c r="E31" s="794" t="s">
        <v>244</v>
      </c>
      <c r="F31" s="794"/>
      <c r="G31" s="794"/>
      <c r="H31" s="794"/>
      <c r="I31" s="794"/>
      <c r="J31" s="861" t="s">
        <v>442</v>
      </c>
      <c r="K31" s="861"/>
      <c r="L31" s="861"/>
      <c r="M31" s="862"/>
    </row>
    <row r="32" spans="1:13" ht="15.6" x14ac:dyDescent="0.3">
      <c r="A32" s="116"/>
      <c r="B32" s="804" t="s">
        <v>246</v>
      </c>
      <c r="C32" s="794"/>
      <c r="D32" s="794"/>
      <c r="E32" s="805">
        <v>2009</v>
      </c>
      <c r="F32" s="805"/>
      <c r="G32" s="805"/>
      <c r="H32" s="805"/>
      <c r="I32" s="805"/>
      <c r="J32" s="805"/>
      <c r="K32" s="805"/>
      <c r="L32" s="805"/>
      <c r="M32" s="806"/>
    </row>
    <row r="33" spans="1:13" ht="15.6" x14ac:dyDescent="0.3">
      <c r="A33" s="116"/>
      <c r="B33" s="202" t="s">
        <v>248</v>
      </c>
      <c r="C33" s="203"/>
      <c r="D33" s="203"/>
      <c r="E33" s="794"/>
      <c r="F33" s="794"/>
      <c r="G33" s="794"/>
      <c r="H33" s="794"/>
      <c r="I33" s="794"/>
      <c r="J33" s="794"/>
      <c r="K33" s="794"/>
      <c r="L33" s="794"/>
      <c r="M33" s="807"/>
    </row>
    <row r="34" spans="1:13" ht="15.6" x14ac:dyDescent="0.3">
      <c r="A34" s="116"/>
      <c r="B34" s="808"/>
      <c r="C34" s="809"/>
      <c r="D34" s="809"/>
      <c r="E34" s="809"/>
      <c r="F34" s="809"/>
      <c r="G34" s="809"/>
      <c r="H34" s="809"/>
      <c r="I34" s="809"/>
      <c r="J34" s="809"/>
      <c r="K34" s="809"/>
      <c r="L34" s="809"/>
      <c r="M34" s="810"/>
    </row>
    <row r="35" spans="1:13" ht="15.6" x14ac:dyDescent="0.3">
      <c r="A35" s="116"/>
      <c r="B35" s="811" t="s">
        <v>249</v>
      </c>
      <c r="C35" s="812"/>
      <c r="D35" s="812"/>
      <c r="E35" s="812"/>
      <c r="F35" s="812"/>
      <c r="G35" s="812"/>
      <c r="H35" s="812"/>
      <c r="I35" s="812"/>
      <c r="J35" s="812"/>
      <c r="K35" s="812"/>
      <c r="L35" s="812"/>
      <c r="M35" s="813"/>
    </row>
    <row r="36" spans="1:13" ht="16.2" thickBot="1" x14ac:dyDescent="0.35">
      <c r="A36" s="116"/>
      <c r="B36" s="798"/>
      <c r="C36" s="799"/>
      <c r="D36" s="799"/>
      <c r="E36" s="799"/>
      <c r="F36" s="799"/>
      <c r="G36" s="799"/>
      <c r="H36" s="799"/>
      <c r="I36" s="799"/>
      <c r="J36" s="799"/>
      <c r="K36" s="799"/>
      <c r="L36" s="799"/>
      <c r="M36" s="800"/>
    </row>
    <row r="37" spans="1:13" ht="15.6" x14ac:dyDescent="0.3">
      <c r="A37" s="116"/>
      <c r="B37" s="801"/>
      <c r="C37" s="802"/>
      <c r="D37" s="802"/>
      <c r="E37" s="802"/>
      <c r="F37" s="802"/>
      <c r="G37" s="802"/>
      <c r="H37" s="802"/>
      <c r="I37" s="802"/>
      <c r="J37" s="802"/>
      <c r="K37" s="802"/>
      <c r="L37" s="802"/>
      <c r="M37" s="803"/>
    </row>
    <row r="38" spans="1:13" ht="15.6" x14ac:dyDescent="0.3">
      <c r="A38" s="116"/>
      <c r="B38" s="117"/>
      <c r="C38" s="117"/>
      <c r="D38" s="117"/>
      <c r="E38" s="117"/>
      <c r="F38" s="117"/>
      <c r="G38" s="117"/>
      <c r="H38" s="117"/>
      <c r="I38" s="117"/>
      <c r="J38" s="117"/>
      <c r="K38" s="117"/>
      <c r="L38" s="117"/>
      <c r="M38" s="117"/>
    </row>
    <row r="39" spans="1:13" ht="15.6" x14ac:dyDescent="0.3">
      <c r="A39" s="116"/>
      <c r="B39" s="117"/>
      <c r="C39" s="794" t="s">
        <v>250</v>
      </c>
      <c r="D39" s="794"/>
      <c r="E39" s="794"/>
      <c r="F39" s="794"/>
      <c r="G39" s="794"/>
      <c r="H39" s="794"/>
      <c r="I39" s="794"/>
      <c r="J39" s="794"/>
      <c r="K39" s="794"/>
      <c r="L39" s="794"/>
      <c r="M39" s="794"/>
    </row>
    <row r="40" spans="1:13" ht="15.6" x14ac:dyDescent="0.3">
      <c r="A40" s="116"/>
      <c r="B40" s="117"/>
      <c r="C40" s="118" t="s">
        <v>251</v>
      </c>
      <c r="D40" s="795" t="s">
        <v>252</v>
      </c>
      <c r="E40" s="796"/>
      <c r="F40" s="796"/>
      <c r="G40" s="796"/>
      <c r="H40" s="795" t="s">
        <v>253</v>
      </c>
      <c r="I40" s="796"/>
      <c r="J40" s="796"/>
      <c r="K40" s="796"/>
      <c r="L40" s="796"/>
      <c r="M40" s="797"/>
    </row>
    <row r="41" spans="1:13" ht="15.6" x14ac:dyDescent="0.3">
      <c r="A41" s="116"/>
      <c r="B41" s="117"/>
      <c r="C41" s="121"/>
      <c r="D41" s="794"/>
      <c r="E41" s="794"/>
      <c r="F41" s="794"/>
      <c r="G41" s="794"/>
      <c r="H41" s="795"/>
      <c r="I41" s="796"/>
      <c r="J41" s="796"/>
      <c r="K41" s="796"/>
      <c r="L41" s="796"/>
      <c r="M41" s="797"/>
    </row>
    <row r="42" spans="1:13" ht="15.6" x14ac:dyDescent="0.3">
      <c r="A42" s="116"/>
      <c r="B42" s="117"/>
      <c r="C42" s="118"/>
      <c r="D42" s="794"/>
      <c r="E42" s="794"/>
      <c r="F42" s="794"/>
      <c r="G42" s="794"/>
      <c r="H42" s="794"/>
      <c r="I42" s="794"/>
      <c r="J42" s="794"/>
      <c r="K42" s="794"/>
      <c r="L42" s="794"/>
      <c r="M42" s="794"/>
    </row>
    <row r="43" spans="1:13" ht="15.6" x14ac:dyDescent="0.3">
      <c r="A43" s="116"/>
      <c r="B43" s="117"/>
      <c r="C43" s="118"/>
      <c r="D43" s="794"/>
      <c r="E43" s="794"/>
      <c r="F43" s="794"/>
      <c r="G43" s="794"/>
      <c r="H43" s="794"/>
      <c r="I43" s="794"/>
      <c r="J43" s="794"/>
      <c r="K43" s="794"/>
      <c r="L43" s="794"/>
      <c r="M43" s="794"/>
    </row>
    <row r="44" spans="1:13" ht="15.6" x14ac:dyDescent="0.3">
      <c r="A44" s="116"/>
      <c r="B44" s="117"/>
      <c r="C44" s="118"/>
      <c r="D44" s="794"/>
      <c r="E44" s="794"/>
      <c r="F44" s="794"/>
      <c r="G44" s="794"/>
      <c r="H44" s="794"/>
      <c r="I44" s="794"/>
      <c r="J44" s="794"/>
      <c r="K44" s="794"/>
      <c r="L44" s="794"/>
      <c r="M44" s="794"/>
    </row>
    <row r="45" spans="1:13" ht="15.6" x14ac:dyDescent="0.3">
      <c r="A45" s="116"/>
      <c r="B45" s="117"/>
      <c r="C45" s="118"/>
      <c r="D45" s="794"/>
      <c r="E45" s="794"/>
      <c r="F45" s="794"/>
      <c r="G45" s="794"/>
      <c r="H45" s="794"/>
      <c r="I45" s="794"/>
      <c r="J45" s="794"/>
      <c r="K45" s="794"/>
      <c r="L45" s="794"/>
      <c r="M45" s="794"/>
    </row>
    <row r="46" spans="1:13" ht="15.6" x14ac:dyDescent="0.3">
      <c r="A46" s="116"/>
      <c r="B46" s="117"/>
      <c r="C46" s="118"/>
      <c r="D46" s="794"/>
      <c r="E46" s="794"/>
      <c r="F46" s="794"/>
      <c r="G46" s="794"/>
      <c r="H46" s="794"/>
      <c r="I46" s="794"/>
      <c r="J46" s="794"/>
      <c r="K46" s="794"/>
      <c r="L46" s="794"/>
      <c r="M46" s="794"/>
    </row>
    <row r="47" spans="1:13" ht="15.6" x14ac:dyDescent="0.3">
      <c r="A47" s="116"/>
      <c r="B47" s="117"/>
      <c r="C47" s="118"/>
      <c r="D47" s="794"/>
      <c r="E47" s="794"/>
      <c r="F47" s="794"/>
      <c r="G47" s="794"/>
      <c r="H47" s="794"/>
      <c r="I47" s="794"/>
      <c r="J47" s="794"/>
      <c r="K47" s="794"/>
      <c r="L47" s="794"/>
      <c r="M47" s="794"/>
    </row>
    <row r="48" spans="1:13" ht="15.6" x14ac:dyDescent="0.3">
      <c r="A48" s="116"/>
      <c r="B48" s="117"/>
      <c r="C48" s="118"/>
      <c r="D48" s="794"/>
      <c r="E48" s="794"/>
      <c r="F48" s="794"/>
      <c r="G48" s="794"/>
      <c r="H48" s="794"/>
      <c r="I48" s="794"/>
      <c r="J48" s="794"/>
      <c r="K48" s="794"/>
      <c r="L48" s="794"/>
      <c r="M48" s="794"/>
    </row>
    <row r="49" spans="1:13" ht="15.6" x14ac:dyDescent="0.3">
      <c r="A49" s="116"/>
      <c r="B49" s="115"/>
      <c r="C49" s="122"/>
      <c r="D49" s="863"/>
      <c r="E49" s="863"/>
      <c r="F49" s="863"/>
      <c r="G49" s="863"/>
      <c r="H49" s="864"/>
      <c r="I49" s="864"/>
      <c r="J49" s="864"/>
      <c r="K49" s="864"/>
      <c r="L49" s="864"/>
      <c r="M49" s="864"/>
    </row>
  </sheetData>
  <sheetProtection algorithmName="SHA-512" hashValue="+OQE9FkO8DS9zHtYAV3rZ3ydX5VpA2Bt8/K0HUoXJbqiIgxQshXaWZwsT0BmYpUCfDnBhxQD7DReEwFYXrEwYw==" saltValue="lHRKtr8dPzfJ+2SLEAbvrg==" spinCount="100000" sheet="1" objects="1" scenarios="1"/>
  <mergeCells count="88">
    <mergeCell ref="D47:G47"/>
    <mergeCell ref="H47:M47"/>
    <mergeCell ref="D48:G48"/>
    <mergeCell ref="H48:M48"/>
    <mergeCell ref="D49:G49"/>
    <mergeCell ref="H49:M49"/>
    <mergeCell ref="D44:G44"/>
    <mergeCell ref="H44:M44"/>
    <mergeCell ref="D45:G45"/>
    <mergeCell ref="H45:M45"/>
    <mergeCell ref="D46:G46"/>
    <mergeCell ref="H46:M46"/>
    <mergeCell ref="D41:G41"/>
    <mergeCell ref="H41:M41"/>
    <mergeCell ref="D42:G42"/>
    <mergeCell ref="H42:M42"/>
    <mergeCell ref="D43:G43"/>
    <mergeCell ref="H43:M43"/>
    <mergeCell ref="D40:G40"/>
    <mergeCell ref="H40:M40"/>
    <mergeCell ref="B31:D31"/>
    <mergeCell ref="E31:I31"/>
    <mergeCell ref="J31:M31"/>
    <mergeCell ref="B32:D32"/>
    <mergeCell ref="E32:M32"/>
    <mergeCell ref="E33:M33"/>
    <mergeCell ref="B34:M34"/>
    <mergeCell ref="B35:M35"/>
    <mergeCell ref="B36:M36"/>
    <mergeCell ref="B37:M37"/>
    <mergeCell ref="C39:M39"/>
    <mergeCell ref="B29:D29"/>
    <mergeCell ref="F29:G29"/>
    <mergeCell ref="I29:J29"/>
    <mergeCell ref="K29:L29"/>
    <mergeCell ref="B30:D30"/>
    <mergeCell ref="E30:M30"/>
    <mergeCell ref="B26:D26"/>
    <mergeCell ref="E26:M26"/>
    <mergeCell ref="B27:D27"/>
    <mergeCell ref="E27:M27"/>
    <mergeCell ref="B28:D28"/>
    <mergeCell ref="E28:M28"/>
    <mergeCell ref="B25:D25"/>
    <mergeCell ref="E25:M25"/>
    <mergeCell ref="B19:D19"/>
    <mergeCell ref="E19:F19"/>
    <mergeCell ref="G19:H19"/>
    <mergeCell ref="I19:M19"/>
    <mergeCell ref="B20:M20"/>
    <mergeCell ref="B21:M21"/>
    <mergeCell ref="B22:M22"/>
    <mergeCell ref="B23:D23"/>
    <mergeCell ref="E23:M23"/>
    <mergeCell ref="B24:D24"/>
    <mergeCell ref="E24:M24"/>
    <mergeCell ref="B18:D18"/>
    <mergeCell ref="E18:M18"/>
    <mergeCell ref="B13:D13"/>
    <mergeCell ref="E13:M13"/>
    <mergeCell ref="B14:D14"/>
    <mergeCell ref="E14:M14"/>
    <mergeCell ref="B15:D15"/>
    <mergeCell ref="E15:M15"/>
    <mergeCell ref="B16:D16"/>
    <mergeCell ref="E16:G16"/>
    <mergeCell ref="H16:M16"/>
    <mergeCell ref="B17:D17"/>
    <mergeCell ref="E17:M17"/>
    <mergeCell ref="B10:D10"/>
    <mergeCell ref="E10:M10"/>
    <mergeCell ref="B11:D11"/>
    <mergeCell ref="E11:M11"/>
    <mergeCell ref="B12:D12"/>
    <mergeCell ref="E12:M12"/>
    <mergeCell ref="B9:D9"/>
    <mergeCell ref="E9:M9"/>
    <mergeCell ref="B2:M2"/>
    <mergeCell ref="B3:M3"/>
    <mergeCell ref="B4:E4"/>
    <mergeCell ref="F4:I4"/>
    <mergeCell ref="J4:M4"/>
    <mergeCell ref="B5:J5"/>
    <mergeCell ref="B6:M6"/>
    <mergeCell ref="B7:J7"/>
    <mergeCell ref="B8:D8"/>
    <mergeCell ref="E8:G8"/>
    <mergeCell ref="H8:M8"/>
  </mergeCells>
  <hyperlinks>
    <hyperlink ref="A1" location="'4.1.1.a.1'!A1" display="REGRESAR"/>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99"/>
  </sheetPr>
  <dimension ref="A1:H37"/>
  <sheetViews>
    <sheetView showGridLines="0" zoomScale="90" zoomScaleNormal="90" workbookViewId="0">
      <pane ySplit="12" topLeftCell="A13" activePane="bottomLeft" state="frozen"/>
      <selection pane="bottomLeft" activeCell="B3" sqref="B3:B5"/>
    </sheetView>
  </sheetViews>
  <sheetFormatPr defaultColWidth="11.44140625" defaultRowHeight="13.2" x14ac:dyDescent="0.3"/>
  <cols>
    <col min="1" max="1" width="11.44140625" style="8"/>
    <col min="2" max="2" width="41.5546875" style="8" customWidth="1"/>
    <col min="3" max="3" width="22.44140625" style="9" customWidth="1"/>
    <col min="4" max="4" width="11.44140625" style="8"/>
    <col min="5" max="5" width="11.6640625" style="8" customWidth="1"/>
    <col min="6" max="6" width="12.44140625" style="8" customWidth="1"/>
    <col min="7" max="7" width="15.109375" style="8" customWidth="1"/>
    <col min="8" max="16384" width="11.44140625" style="8"/>
  </cols>
  <sheetData>
    <row r="1" spans="1:8" ht="14.4" x14ac:dyDescent="0.3">
      <c r="A1" s="169" t="s">
        <v>178</v>
      </c>
      <c r="C1" s="189" t="s">
        <v>413</v>
      </c>
    </row>
    <row r="2" spans="1:8" ht="15.6" x14ac:dyDescent="0.3">
      <c r="A2" s="169"/>
      <c r="B2" s="89" t="s">
        <v>375</v>
      </c>
    </row>
    <row r="3" spans="1:8" ht="15" x14ac:dyDescent="0.25">
      <c r="B3" s="540" t="s">
        <v>344</v>
      </c>
      <c r="C3" s="130"/>
      <c r="D3" s="87"/>
      <c r="E3" s="87"/>
      <c r="F3" s="87"/>
      <c r="G3" s="87"/>
    </row>
    <row r="4" spans="1:8" ht="15" x14ac:dyDescent="0.25">
      <c r="B4" s="540" t="s">
        <v>345</v>
      </c>
      <c r="C4" s="130"/>
      <c r="D4" s="87"/>
      <c r="E4" s="87"/>
      <c r="F4" s="87"/>
      <c r="G4" s="87"/>
    </row>
    <row r="5" spans="1:8" ht="15" x14ac:dyDescent="0.25">
      <c r="B5" s="540" t="s">
        <v>346</v>
      </c>
      <c r="C5" s="130"/>
      <c r="D5" s="87"/>
      <c r="E5" s="87"/>
      <c r="F5" s="87"/>
      <c r="G5" s="87"/>
    </row>
    <row r="6" spans="1:8" ht="15" x14ac:dyDescent="0.25">
      <c r="B6" s="540" t="s">
        <v>1263</v>
      </c>
      <c r="C6" s="130"/>
      <c r="D6" s="87"/>
      <c r="E6" s="87"/>
      <c r="F6" s="87"/>
      <c r="G6" s="87"/>
    </row>
    <row r="7" spans="1:8" ht="15" x14ac:dyDescent="0.25">
      <c r="B7" s="34" t="s">
        <v>1264</v>
      </c>
      <c r="C7" s="130"/>
      <c r="D7" s="87"/>
      <c r="E7" s="87"/>
      <c r="F7" s="87"/>
      <c r="G7" s="87"/>
    </row>
    <row r="8" spans="1:8" ht="15" x14ac:dyDescent="0.25">
      <c r="B8" s="116"/>
      <c r="C8" s="130"/>
      <c r="D8" s="87"/>
      <c r="E8" s="87"/>
      <c r="F8" s="87"/>
      <c r="G8" s="87"/>
    </row>
    <row r="9" spans="1:8" ht="15.6" x14ac:dyDescent="0.3">
      <c r="B9" s="89" t="s">
        <v>1484</v>
      </c>
      <c r="C9" s="90"/>
      <c r="D9" s="89"/>
      <c r="E9" s="89"/>
      <c r="F9" s="89"/>
      <c r="G9" s="89"/>
    </row>
    <row r="10" spans="1:8" ht="22.5" customHeight="1" x14ac:dyDescent="0.3">
      <c r="B10" s="1211" t="s">
        <v>90</v>
      </c>
      <c r="C10" s="1211"/>
      <c r="D10" s="1211"/>
      <c r="E10" s="1211"/>
      <c r="F10" s="1211"/>
      <c r="G10" s="1211"/>
    </row>
    <row r="11" spans="1:8" ht="13.8" x14ac:dyDescent="0.3">
      <c r="B11" s="1244"/>
      <c r="C11" s="1244"/>
      <c r="D11" s="1244"/>
      <c r="E11" s="1244"/>
      <c r="F11" s="1244"/>
      <c r="G11" s="1244"/>
    </row>
    <row r="12" spans="1:8" ht="28.8" x14ac:dyDescent="0.3">
      <c r="B12" s="77" t="s">
        <v>92</v>
      </c>
      <c r="C12" s="15" t="s">
        <v>93</v>
      </c>
      <c r="D12" s="15" t="s">
        <v>94</v>
      </c>
      <c r="E12" s="15" t="s">
        <v>95</v>
      </c>
      <c r="F12" s="15" t="s">
        <v>3</v>
      </c>
      <c r="G12" s="15" t="s">
        <v>526</v>
      </c>
      <c r="H12" s="9"/>
    </row>
    <row r="13" spans="1:8" ht="28.5" customHeight="1" x14ac:dyDescent="0.3">
      <c r="B13" s="9" t="s">
        <v>96</v>
      </c>
      <c r="C13" s="9" t="s">
        <v>113</v>
      </c>
      <c r="D13" s="68">
        <v>29943</v>
      </c>
      <c r="E13" s="8" t="s">
        <v>118</v>
      </c>
      <c r="F13" s="8">
        <v>2001</v>
      </c>
      <c r="G13" s="374">
        <v>92501133</v>
      </c>
    </row>
    <row r="14" spans="1:8" ht="28.5" customHeight="1" x14ac:dyDescent="0.3">
      <c r="B14" s="9" t="s">
        <v>97</v>
      </c>
      <c r="C14" s="9" t="s">
        <v>113</v>
      </c>
      <c r="D14" s="68">
        <v>30456</v>
      </c>
      <c r="E14" s="8" t="s">
        <v>119</v>
      </c>
      <c r="F14" s="8">
        <v>2002</v>
      </c>
      <c r="G14" s="374">
        <v>28357842</v>
      </c>
    </row>
    <row r="15" spans="1:8" ht="28.5" customHeight="1" x14ac:dyDescent="0.3">
      <c r="B15" s="9" t="s">
        <v>97</v>
      </c>
      <c r="C15" s="9" t="s">
        <v>113</v>
      </c>
      <c r="D15" s="68">
        <v>30675</v>
      </c>
      <c r="E15" s="8" t="s">
        <v>120</v>
      </c>
      <c r="F15" s="8">
        <v>2002</v>
      </c>
      <c r="G15" s="374">
        <v>2745872</v>
      </c>
    </row>
    <row r="16" spans="1:8" ht="28.5" customHeight="1" x14ac:dyDescent="0.3">
      <c r="B16" s="9" t="s">
        <v>97</v>
      </c>
      <c r="C16" s="9" t="s">
        <v>113</v>
      </c>
      <c r="D16" s="68">
        <v>30866</v>
      </c>
      <c r="E16" s="8" t="s">
        <v>121</v>
      </c>
      <c r="F16" s="8">
        <v>2002</v>
      </c>
      <c r="G16" s="374">
        <v>22090878</v>
      </c>
    </row>
    <row r="17" spans="2:7" ht="28.5" customHeight="1" x14ac:dyDescent="0.3">
      <c r="B17" s="9" t="s">
        <v>97</v>
      </c>
      <c r="C17" s="9" t="s">
        <v>113</v>
      </c>
      <c r="D17" s="68">
        <v>31540</v>
      </c>
      <c r="E17" s="8" t="s">
        <v>121</v>
      </c>
      <c r="F17" s="8">
        <v>2003</v>
      </c>
      <c r="G17" s="374">
        <v>30101697</v>
      </c>
    </row>
    <row r="18" spans="2:7" ht="28.5" customHeight="1" x14ac:dyDescent="0.3">
      <c r="B18" s="9" t="s">
        <v>98</v>
      </c>
      <c r="C18" s="9" t="s">
        <v>114</v>
      </c>
      <c r="D18" s="68">
        <v>32118</v>
      </c>
      <c r="E18" s="8" t="s">
        <v>118</v>
      </c>
      <c r="F18" s="8">
        <v>2004</v>
      </c>
      <c r="G18" s="374">
        <v>5021556</v>
      </c>
    </row>
    <row r="19" spans="2:7" ht="28.5" customHeight="1" x14ac:dyDescent="0.3">
      <c r="B19" s="9" t="s">
        <v>115</v>
      </c>
      <c r="C19" s="9" t="s">
        <v>113</v>
      </c>
      <c r="D19" s="68">
        <v>32180</v>
      </c>
      <c r="E19" s="8" t="s">
        <v>122</v>
      </c>
      <c r="F19" s="8">
        <v>2005</v>
      </c>
      <c r="G19" s="374">
        <v>124583396</v>
      </c>
    </row>
    <row r="20" spans="2:7" ht="28.5" customHeight="1" x14ac:dyDescent="0.3">
      <c r="B20" s="9" t="s">
        <v>99</v>
      </c>
      <c r="C20" s="9" t="s">
        <v>113</v>
      </c>
      <c r="D20" s="68">
        <v>32657</v>
      </c>
      <c r="E20" s="8" t="s">
        <v>123</v>
      </c>
      <c r="F20" s="8">
        <v>2005</v>
      </c>
      <c r="G20" s="374">
        <v>16169729</v>
      </c>
    </row>
    <row r="21" spans="2:7" ht="28.5" customHeight="1" x14ac:dyDescent="0.3">
      <c r="B21" s="9" t="s">
        <v>100</v>
      </c>
      <c r="C21" s="9" t="s">
        <v>113</v>
      </c>
      <c r="D21" s="68">
        <v>32798</v>
      </c>
      <c r="E21" s="8" t="s">
        <v>121</v>
      </c>
      <c r="F21" s="8">
        <v>2005</v>
      </c>
      <c r="G21" s="374">
        <v>2200842</v>
      </c>
    </row>
    <row r="22" spans="2:7" ht="28.5" customHeight="1" x14ac:dyDescent="0.3">
      <c r="B22" s="9" t="s">
        <v>101</v>
      </c>
      <c r="C22" s="9" t="s">
        <v>113</v>
      </c>
      <c r="D22" s="68">
        <v>33166</v>
      </c>
      <c r="E22" s="8" t="s">
        <v>124</v>
      </c>
      <c r="F22" s="8">
        <v>2006</v>
      </c>
      <c r="G22" s="374">
        <v>888797</v>
      </c>
    </row>
    <row r="23" spans="2:7" ht="28.5" customHeight="1" x14ac:dyDescent="0.3">
      <c r="B23" s="9" t="s">
        <v>102</v>
      </c>
      <c r="C23" s="9" t="s">
        <v>113</v>
      </c>
      <c r="D23" s="68">
        <v>33373</v>
      </c>
      <c r="E23" s="8" t="s">
        <v>123</v>
      </c>
      <c r="F23" s="8">
        <v>2006</v>
      </c>
      <c r="G23" s="374">
        <v>19008436</v>
      </c>
    </row>
    <row r="24" spans="2:7" ht="28.5" customHeight="1" x14ac:dyDescent="0.3">
      <c r="B24" s="9" t="s">
        <v>103</v>
      </c>
      <c r="C24" s="9" t="s">
        <v>116</v>
      </c>
      <c r="D24" s="68">
        <v>33493</v>
      </c>
      <c r="E24" s="8" t="s">
        <v>121</v>
      </c>
      <c r="F24" s="8">
        <v>2006</v>
      </c>
      <c r="G24" s="374">
        <v>1131608</v>
      </c>
    </row>
    <row r="25" spans="2:7" ht="28.5" customHeight="1" x14ac:dyDescent="0.3">
      <c r="B25" s="9" t="s">
        <v>104</v>
      </c>
      <c r="C25" s="9" t="s">
        <v>113</v>
      </c>
      <c r="D25" s="68">
        <v>33834</v>
      </c>
      <c r="E25" s="8" t="s">
        <v>124</v>
      </c>
      <c r="F25" s="8">
        <v>2007</v>
      </c>
      <c r="G25" s="374">
        <v>13583440</v>
      </c>
    </row>
    <row r="26" spans="2:7" ht="28.5" customHeight="1" x14ac:dyDescent="0.3">
      <c r="B26" s="9" t="s">
        <v>105</v>
      </c>
      <c r="C26" s="9" t="s">
        <v>113</v>
      </c>
      <c r="D26" s="68">
        <v>33589</v>
      </c>
      <c r="E26" s="8" t="s">
        <v>124</v>
      </c>
      <c r="F26" s="8">
        <v>2007</v>
      </c>
      <c r="G26" s="374">
        <v>25536859</v>
      </c>
    </row>
    <row r="27" spans="2:7" ht="28.5" customHeight="1" x14ac:dyDescent="0.3">
      <c r="B27" s="9" t="s">
        <v>106</v>
      </c>
      <c r="C27" s="9" t="s">
        <v>117</v>
      </c>
      <c r="D27" s="68">
        <v>33967</v>
      </c>
      <c r="E27" s="8" t="s">
        <v>123</v>
      </c>
      <c r="F27" s="8">
        <v>2007</v>
      </c>
      <c r="G27" s="374">
        <v>1545796</v>
      </c>
    </row>
    <row r="28" spans="2:7" ht="28.5" customHeight="1" x14ac:dyDescent="0.3">
      <c r="B28" s="9" t="s">
        <v>107</v>
      </c>
      <c r="C28" s="9" t="s">
        <v>113</v>
      </c>
      <c r="D28" s="68">
        <v>34045</v>
      </c>
      <c r="E28" s="8" t="s">
        <v>125</v>
      </c>
      <c r="F28" s="8">
        <v>2007</v>
      </c>
      <c r="G28" s="374">
        <v>213278939</v>
      </c>
    </row>
    <row r="29" spans="2:7" ht="28.5" customHeight="1" x14ac:dyDescent="0.3">
      <c r="B29" s="9" t="s">
        <v>108</v>
      </c>
      <c r="C29" s="9" t="s">
        <v>113</v>
      </c>
      <c r="D29" s="68">
        <v>34553</v>
      </c>
      <c r="E29" s="8" t="s">
        <v>119</v>
      </c>
      <c r="F29" s="8">
        <v>2008</v>
      </c>
      <c r="G29" s="374">
        <v>24629886</v>
      </c>
    </row>
    <row r="30" spans="2:7" ht="28.5" customHeight="1" x14ac:dyDescent="0.3">
      <c r="B30" s="9" t="s">
        <v>109</v>
      </c>
      <c r="C30" s="9" t="s">
        <v>113</v>
      </c>
      <c r="D30" s="68">
        <v>34742</v>
      </c>
      <c r="E30" s="8" t="s">
        <v>119</v>
      </c>
      <c r="F30" s="8">
        <v>2008</v>
      </c>
      <c r="G30" s="374">
        <v>10739433</v>
      </c>
    </row>
    <row r="31" spans="2:7" ht="28.5" customHeight="1" x14ac:dyDescent="0.3">
      <c r="B31" s="9" t="s">
        <v>110</v>
      </c>
      <c r="C31" s="9" t="s">
        <v>113</v>
      </c>
      <c r="D31" s="68">
        <v>34805</v>
      </c>
      <c r="E31" s="8" t="s">
        <v>125</v>
      </c>
      <c r="F31" s="8">
        <v>2008</v>
      </c>
      <c r="G31" s="374">
        <v>21288078</v>
      </c>
    </row>
    <row r="32" spans="2:7" ht="28.5" customHeight="1" x14ac:dyDescent="0.3">
      <c r="B32" s="9" t="s">
        <v>111</v>
      </c>
      <c r="C32" s="9" t="s">
        <v>113</v>
      </c>
      <c r="D32" s="68">
        <v>34973</v>
      </c>
      <c r="E32" s="9" t="s">
        <v>126</v>
      </c>
      <c r="F32" s="8">
        <v>2008</v>
      </c>
      <c r="G32" s="374">
        <v>10659091</v>
      </c>
    </row>
    <row r="33" spans="2:7" ht="28.5" customHeight="1" x14ac:dyDescent="0.3">
      <c r="B33" s="12" t="s">
        <v>112</v>
      </c>
      <c r="C33" s="12" t="s">
        <v>114</v>
      </c>
      <c r="D33" s="69">
        <v>34993</v>
      </c>
      <c r="E33" s="61" t="s">
        <v>122</v>
      </c>
      <c r="F33" s="61">
        <v>2009</v>
      </c>
      <c r="G33" s="374">
        <v>405842989</v>
      </c>
    </row>
    <row r="34" spans="2:7" ht="28.5" customHeight="1" x14ac:dyDescent="0.3">
      <c r="B34" s="14" t="s">
        <v>97</v>
      </c>
      <c r="C34" s="14" t="s">
        <v>113</v>
      </c>
      <c r="D34" s="70">
        <v>35053</v>
      </c>
      <c r="E34" s="71" t="s">
        <v>127</v>
      </c>
      <c r="F34" s="71">
        <v>2009</v>
      </c>
      <c r="G34" s="375">
        <v>44321989</v>
      </c>
    </row>
    <row r="36" spans="2:7" ht="15.6" x14ac:dyDescent="0.3">
      <c r="B36" s="283" t="s">
        <v>527</v>
      </c>
    </row>
    <row r="37" spans="2:7" x14ac:dyDescent="0.3">
      <c r="B37" s="8" t="s">
        <v>1293</v>
      </c>
    </row>
  </sheetData>
  <sheetProtection algorithmName="SHA-512" hashValue="gVl/h661HFHchGh/94VCKZ5q22Rwg8Fz3TdEXTnUyiCfLjTvYhxhFLHPvrCGGCg1d8ch0NI4UlvdMDeYSQmihg==" saltValue="ovvHcQ1m/Ai7l+OuF3xeKA==" spinCount="100000" sheet="1" objects="1" scenarios="1"/>
  <mergeCells count="2">
    <mergeCell ref="B10:G10"/>
    <mergeCell ref="B11:G11"/>
  </mergeCells>
  <hyperlinks>
    <hyperlink ref="A1" location="'C4'!A1" display="Regresar"/>
    <hyperlink ref="C1" location="M.4.1.2.b.1!A1" display="Ver metadato "/>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M49"/>
  <sheetViews>
    <sheetView showGridLines="0" zoomScale="80" zoomScaleNormal="80" workbookViewId="0">
      <selection activeCell="E11" sqref="E11:M13"/>
    </sheetView>
  </sheetViews>
  <sheetFormatPr defaultColWidth="11.5546875" defaultRowHeight="14.4" x14ac:dyDescent="0.3"/>
  <cols>
    <col min="4" max="4" width="14.5546875" customWidth="1"/>
  </cols>
  <sheetData>
    <row r="1" spans="1:13" ht="15.6" x14ac:dyDescent="0.3">
      <c r="A1" s="188" t="s">
        <v>183</v>
      </c>
      <c r="B1" s="115"/>
      <c r="C1" s="115"/>
      <c r="D1" s="115"/>
      <c r="E1" s="116"/>
      <c r="F1" s="116"/>
      <c r="G1" s="116"/>
      <c r="H1" s="116"/>
      <c r="I1" s="116"/>
      <c r="J1" s="116"/>
      <c r="K1" s="116"/>
      <c r="L1" s="116"/>
      <c r="M1" s="116"/>
    </row>
    <row r="2" spans="1:13" ht="15.6" x14ac:dyDescent="0.3">
      <c r="A2" s="116"/>
      <c r="B2" s="828" t="s">
        <v>202</v>
      </c>
      <c r="C2" s="828"/>
      <c r="D2" s="828"/>
      <c r="E2" s="828"/>
      <c r="F2" s="828"/>
      <c r="G2" s="828"/>
      <c r="H2" s="828"/>
      <c r="I2" s="828"/>
      <c r="J2" s="828"/>
      <c r="K2" s="828"/>
      <c r="L2" s="828"/>
      <c r="M2" s="828"/>
    </row>
    <row r="3" spans="1:13" ht="16.2" thickBot="1" x14ac:dyDescent="0.35">
      <c r="A3" s="116"/>
      <c r="B3" s="827"/>
      <c r="C3" s="827"/>
      <c r="D3" s="827"/>
      <c r="E3" s="827"/>
      <c r="F3" s="827"/>
      <c r="G3" s="827"/>
      <c r="H3" s="827"/>
      <c r="I3" s="827"/>
      <c r="J3" s="827"/>
      <c r="K3" s="827"/>
      <c r="L3" s="827"/>
      <c r="M3" s="827"/>
    </row>
    <row r="4" spans="1:13" ht="16.2" thickBot="1" x14ac:dyDescent="0.35">
      <c r="A4" s="116"/>
      <c r="B4" s="847" t="s">
        <v>203</v>
      </c>
      <c r="C4" s="848"/>
      <c r="D4" s="848"/>
      <c r="E4" s="848"/>
      <c r="F4" s="848" t="s">
        <v>204</v>
      </c>
      <c r="G4" s="848"/>
      <c r="H4" s="848"/>
      <c r="I4" s="848"/>
      <c r="J4" s="848" t="s">
        <v>205</v>
      </c>
      <c r="K4" s="848"/>
      <c r="L4" s="848"/>
      <c r="M4" s="849"/>
    </row>
    <row r="5" spans="1:13" ht="15.6" x14ac:dyDescent="0.3">
      <c r="A5" s="116"/>
      <c r="B5" s="845" t="s">
        <v>206</v>
      </c>
      <c r="C5" s="845"/>
      <c r="D5" s="845"/>
      <c r="E5" s="845"/>
      <c r="F5" s="845"/>
      <c r="G5" s="845"/>
      <c r="H5" s="845"/>
      <c r="I5" s="845"/>
      <c r="J5" s="845"/>
      <c r="K5" s="117"/>
      <c r="L5" s="117"/>
      <c r="M5" s="117"/>
    </row>
    <row r="6" spans="1:13" ht="15.6" x14ac:dyDescent="0.3">
      <c r="A6" s="116"/>
      <c r="B6" s="828" t="s">
        <v>207</v>
      </c>
      <c r="C6" s="828"/>
      <c r="D6" s="828"/>
      <c r="E6" s="828"/>
      <c r="F6" s="828"/>
      <c r="G6" s="828"/>
      <c r="H6" s="828"/>
      <c r="I6" s="828"/>
      <c r="J6" s="828"/>
      <c r="K6" s="828"/>
      <c r="L6" s="828"/>
      <c r="M6" s="828"/>
    </row>
    <row r="7" spans="1:13" ht="16.2" thickBot="1" x14ac:dyDescent="0.35">
      <c r="A7" s="116"/>
      <c r="B7" s="827"/>
      <c r="C7" s="827"/>
      <c r="D7" s="827"/>
      <c r="E7" s="827"/>
      <c r="F7" s="827"/>
      <c r="G7" s="827"/>
      <c r="H7" s="827"/>
      <c r="I7" s="827"/>
      <c r="J7" s="827"/>
      <c r="K7" s="117"/>
      <c r="L7" s="117"/>
      <c r="M7" s="117"/>
    </row>
    <row r="8" spans="1:13" ht="15.6" x14ac:dyDescent="0.3">
      <c r="A8" s="116"/>
      <c r="B8" s="829" t="s">
        <v>208</v>
      </c>
      <c r="C8" s="830"/>
      <c r="D8" s="830"/>
      <c r="E8" s="830" t="s">
        <v>361</v>
      </c>
      <c r="F8" s="830"/>
      <c r="G8" s="830"/>
      <c r="H8" s="830" t="s">
        <v>209</v>
      </c>
      <c r="I8" s="830"/>
      <c r="J8" s="830"/>
      <c r="K8" s="830"/>
      <c r="L8" s="830"/>
      <c r="M8" s="846"/>
    </row>
    <row r="9" spans="1:13" ht="15.6" x14ac:dyDescent="0.3">
      <c r="A9" s="116"/>
      <c r="B9" s="820" t="s">
        <v>210</v>
      </c>
      <c r="C9" s="796"/>
      <c r="D9" s="797"/>
      <c r="E9" s="841" t="s">
        <v>362</v>
      </c>
      <c r="F9" s="842"/>
      <c r="G9" s="842"/>
      <c r="H9" s="842"/>
      <c r="I9" s="842"/>
      <c r="J9" s="842"/>
      <c r="K9" s="842"/>
      <c r="L9" s="842"/>
      <c r="M9" s="843"/>
    </row>
    <row r="10" spans="1:13" ht="15.6" x14ac:dyDescent="0.3">
      <c r="A10" s="116"/>
      <c r="B10" s="820" t="s">
        <v>211</v>
      </c>
      <c r="C10" s="796"/>
      <c r="D10" s="797"/>
      <c r="E10" s="795" t="s">
        <v>91</v>
      </c>
      <c r="F10" s="796"/>
      <c r="G10" s="796"/>
      <c r="H10" s="796"/>
      <c r="I10" s="796"/>
      <c r="J10" s="796"/>
      <c r="K10" s="796"/>
      <c r="L10" s="796"/>
      <c r="M10" s="844"/>
    </row>
    <row r="11" spans="1:13" ht="15.6" x14ac:dyDescent="0.3">
      <c r="A11" s="116"/>
      <c r="B11" s="804" t="s">
        <v>1311</v>
      </c>
      <c r="C11" s="794"/>
      <c r="D11" s="794"/>
      <c r="E11" s="805" t="s">
        <v>344</v>
      </c>
      <c r="F11" s="805" t="s">
        <v>344</v>
      </c>
      <c r="G11" s="805" t="s">
        <v>344</v>
      </c>
      <c r="H11" s="805" t="s">
        <v>344</v>
      </c>
      <c r="I11" s="805" t="s">
        <v>344</v>
      </c>
      <c r="J11" s="805" t="s">
        <v>344</v>
      </c>
      <c r="K11" s="805" t="s">
        <v>344</v>
      </c>
      <c r="L11" s="805" t="s">
        <v>344</v>
      </c>
      <c r="M11" s="806" t="s">
        <v>344</v>
      </c>
    </row>
    <row r="12" spans="1:13" ht="15.6" x14ac:dyDescent="0.3">
      <c r="A12" s="116"/>
      <c r="B12" s="804" t="s">
        <v>1312</v>
      </c>
      <c r="C12" s="794"/>
      <c r="D12" s="794"/>
      <c r="E12" s="805" t="s">
        <v>345</v>
      </c>
      <c r="F12" s="805" t="s">
        <v>345</v>
      </c>
      <c r="G12" s="805" t="s">
        <v>345</v>
      </c>
      <c r="H12" s="805" t="s">
        <v>345</v>
      </c>
      <c r="I12" s="805" t="s">
        <v>345</v>
      </c>
      <c r="J12" s="805" t="s">
        <v>345</v>
      </c>
      <c r="K12" s="805" t="s">
        <v>345</v>
      </c>
      <c r="L12" s="805" t="s">
        <v>345</v>
      </c>
      <c r="M12" s="806" t="s">
        <v>345</v>
      </c>
    </row>
    <row r="13" spans="1:13" ht="15.6" x14ac:dyDescent="0.3">
      <c r="A13" s="116"/>
      <c r="B13" s="804" t="s">
        <v>1313</v>
      </c>
      <c r="C13" s="794"/>
      <c r="D13" s="794"/>
      <c r="E13" s="821" t="s">
        <v>346</v>
      </c>
      <c r="F13" s="822" t="s">
        <v>346</v>
      </c>
      <c r="G13" s="822" t="s">
        <v>346</v>
      </c>
      <c r="H13" s="822" t="s">
        <v>346</v>
      </c>
      <c r="I13" s="822" t="s">
        <v>346</v>
      </c>
      <c r="J13" s="822" t="s">
        <v>346</v>
      </c>
      <c r="K13" s="822" t="s">
        <v>346</v>
      </c>
      <c r="L13" s="822" t="s">
        <v>346</v>
      </c>
      <c r="M13" s="823" t="s">
        <v>346</v>
      </c>
    </row>
    <row r="14" spans="1:13" ht="15.6" x14ac:dyDescent="0.3">
      <c r="A14" s="116"/>
      <c r="B14" s="804" t="s">
        <v>215</v>
      </c>
      <c r="C14" s="794"/>
      <c r="D14" s="794"/>
      <c r="E14" s="824"/>
      <c r="F14" s="825"/>
      <c r="G14" s="825"/>
      <c r="H14" s="825"/>
      <c r="I14" s="825"/>
      <c r="J14" s="825"/>
      <c r="K14" s="825"/>
      <c r="L14" s="825"/>
      <c r="M14" s="826"/>
    </row>
    <row r="15" spans="1:13" ht="15.6" x14ac:dyDescent="0.3">
      <c r="A15" s="116"/>
      <c r="B15" s="804" t="s">
        <v>216</v>
      </c>
      <c r="C15" s="794"/>
      <c r="D15" s="794"/>
      <c r="E15" s="814" t="s">
        <v>443</v>
      </c>
      <c r="F15" s="815"/>
      <c r="G15" s="815"/>
      <c r="H15" s="815"/>
      <c r="I15" s="815"/>
      <c r="J15" s="815"/>
      <c r="K15" s="815"/>
      <c r="L15" s="815"/>
      <c r="M15" s="816"/>
    </row>
    <row r="16" spans="1:13" ht="15.6" x14ac:dyDescent="0.3">
      <c r="A16" s="116"/>
      <c r="B16" s="804" t="s">
        <v>218</v>
      </c>
      <c r="C16" s="794"/>
      <c r="D16" s="794"/>
      <c r="E16" s="839" t="s">
        <v>382</v>
      </c>
      <c r="F16" s="818"/>
      <c r="G16" s="819"/>
      <c r="H16" s="821" t="s">
        <v>383</v>
      </c>
      <c r="I16" s="822"/>
      <c r="J16" s="822"/>
      <c r="K16" s="822"/>
      <c r="L16" s="822"/>
      <c r="M16" s="823"/>
    </row>
    <row r="17" spans="1:13" ht="15.6" x14ac:dyDescent="0.3">
      <c r="A17" s="116"/>
      <c r="B17" s="804" t="s">
        <v>221</v>
      </c>
      <c r="C17" s="794"/>
      <c r="D17" s="794"/>
      <c r="E17" s="821" t="s">
        <v>454</v>
      </c>
      <c r="F17" s="822"/>
      <c r="G17" s="822"/>
      <c r="H17" s="822"/>
      <c r="I17" s="822"/>
      <c r="J17" s="822"/>
      <c r="K17" s="822"/>
      <c r="L17" s="822"/>
      <c r="M17" s="823"/>
    </row>
    <row r="18" spans="1:13" ht="15.6" x14ac:dyDescent="0.3">
      <c r="A18" s="116"/>
      <c r="B18" s="820" t="s">
        <v>223</v>
      </c>
      <c r="C18" s="796"/>
      <c r="D18" s="797"/>
      <c r="E18" s="821" t="s">
        <v>455</v>
      </c>
      <c r="F18" s="822"/>
      <c r="G18" s="822"/>
      <c r="H18" s="822"/>
      <c r="I18" s="822"/>
      <c r="J18" s="822"/>
      <c r="K18" s="822"/>
      <c r="L18" s="822"/>
      <c r="M18" s="823"/>
    </row>
    <row r="19" spans="1:13" ht="16.2" thickBot="1" x14ac:dyDescent="0.35">
      <c r="A19" s="116"/>
      <c r="B19" s="834" t="s">
        <v>225</v>
      </c>
      <c r="C19" s="835"/>
      <c r="D19" s="836"/>
      <c r="E19" s="837" t="s">
        <v>373</v>
      </c>
      <c r="F19" s="837"/>
      <c r="G19" s="837" t="s">
        <v>227</v>
      </c>
      <c r="H19" s="837"/>
      <c r="I19" s="837" t="s">
        <v>228</v>
      </c>
      <c r="J19" s="837"/>
      <c r="K19" s="837"/>
      <c r="L19" s="837"/>
      <c r="M19" s="838"/>
    </row>
    <row r="20" spans="1:13" ht="15.6" x14ac:dyDescent="0.3">
      <c r="A20" s="116"/>
      <c r="B20" s="827"/>
      <c r="C20" s="827"/>
      <c r="D20" s="827"/>
      <c r="E20" s="827"/>
      <c r="F20" s="827"/>
      <c r="G20" s="827"/>
      <c r="H20" s="827"/>
      <c r="I20" s="827"/>
      <c r="J20" s="827"/>
      <c r="K20" s="827"/>
      <c r="L20" s="827"/>
      <c r="M20" s="827"/>
    </row>
    <row r="21" spans="1:13" ht="15.6" x14ac:dyDescent="0.3">
      <c r="A21" s="116"/>
      <c r="B21" s="828" t="s">
        <v>229</v>
      </c>
      <c r="C21" s="828"/>
      <c r="D21" s="828"/>
      <c r="E21" s="828"/>
      <c r="F21" s="828"/>
      <c r="G21" s="828"/>
      <c r="H21" s="828"/>
      <c r="I21" s="828"/>
      <c r="J21" s="828"/>
      <c r="K21" s="828"/>
      <c r="L21" s="828"/>
      <c r="M21" s="828"/>
    </row>
    <row r="22" spans="1:13" ht="16.2" thickBot="1" x14ac:dyDescent="0.35">
      <c r="A22" s="116"/>
      <c r="B22" s="827"/>
      <c r="C22" s="827"/>
      <c r="D22" s="827"/>
      <c r="E22" s="827"/>
      <c r="F22" s="827"/>
      <c r="G22" s="827"/>
      <c r="H22" s="827"/>
      <c r="I22" s="827"/>
      <c r="J22" s="827"/>
      <c r="K22" s="827"/>
      <c r="L22" s="827"/>
      <c r="M22" s="827"/>
    </row>
    <row r="23" spans="1:13" ht="15.6" x14ac:dyDescent="0.3">
      <c r="A23" s="116"/>
      <c r="B23" s="829" t="s">
        <v>230</v>
      </c>
      <c r="C23" s="830"/>
      <c r="D23" s="830"/>
      <c r="E23" s="831" t="s">
        <v>436</v>
      </c>
      <c r="F23" s="832"/>
      <c r="G23" s="832"/>
      <c r="H23" s="832"/>
      <c r="I23" s="832"/>
      <c r="J23" s="832"/>
      <c r="K23" s="832"/>
      <c r="L23" s="832"/>
      <c r="M23" s="833"/>
    </row>
    <row r="24" spans="1:13" ht="333.75" customHeight="1" x14ac:dyDescent="0.3">
      <c r="A24" s="116"/>
      <c r="B24" s="820" t="s">
        <v>231</v>
      </c>
      <c r="C24" s="796"/>
      <c r="D24" s="797"/>
      <c r="E24" s="821" t="s">
        <v>435</v>
      </c>
      <c r="F24" s="822"/>
      <c r="G24" s="822"/>
      <c r="H24" s="822"/>
      <c r="I24" s="822"/>
      <c r="J24" s="822"/>
      <c r="K24" s="822"/>
      <c r="L24" s="822"/>
      <c r="M24" s="823"/>
    </row>
    <row r="25" spans="1:13" ht="32.25" customHeight="1" x14ac:dyDescent="0.3">
      <c r="A25" s="116"/>
      <c r="B25" s="804" t="s">
        <v>232</v>
      </c>
      <c r="C25" s="794"/>
      <c r="D25" s="794"/>
      <c r="E25" s="821" t="s">
        <v>452</v>
      </c>
      <c r="F25" s="822"/>
      <c r="G25" s="822"/>
      <c r="H25" s="822"/>
      <c r="I25" s="822"/>
      <c r="J25" s="822"/>
      <c r="K25" s="822"/>
      <c r="L25" s="822"/>
      <c r="M25" s="823"/>
    </row>
    <row r="26" spans="1:13" ht="15.6" x14ac:dyDescent="0.3">
      <c r="A26" s="116"/>
      <c r="B26" s="804" t="s">
        <v>233</v>
      </c>
      <c r="C26" s="794"/>
      <c r="D26" s="794"/>
      <c r="E26" s="850"/>
      <c r="F26" s="851"/>
      <c r="G26" s="851"/>
      <c r="H26" s="851"/>
      <c r="I26" s="851"/>
      <c r="J26" s="851"/>
      <c r="K26" s="851"/>
      <c r="L26" s="851"/>
      <c r="M26" s="852"/>
    </row>
    <row r="27" spans="1:13" ht="15.6" x14ac:dyDescent="0.3">
      <c r="A27" s="116"/>
      <c r="B27" s="804" t="s">
        <v>234</v>
      </c>
      <c r="C27" s="794"/>
      <c r="D27" s="794"/>
      <c r="E27" s="814"/>
      <c r="F27" s="815"/>
      <c r="G27" s="815"/>
      <c r="H27" s="815"/>
      <c r="I27" s="815"/>
      <c r="J27" s="815"/>
      <c r="K27" s="815"/>
      <c r="L27" s="815"/>
      <c r="M27" s="816"/>
    </row>
    <row r="28" spans="1:13" ht="35.25" customHeight="1" x14ac:dyDescent="0.3">
      <c r="A28" s="116"/>
      <c r="B28" s="804" t="s">
        <v>235</v>
      </c>
      <c r="C28" s="794"/>
      <c r="D28" s="794"/>
      <c r="E28" s="814" t="s">
        <v>1294</v>
      </c>
      <c r="F28" s="815"/>
      <c r="G28" s="815"/>
      <c r="H28" s="815"/>
      <c r="I28" s="815"/>
      <c r="J28" s="815"/>
      <c r="K28" s="815"/>
      <c r="L28" s="815"/>
      <c r="M28" s="816"/>
    </row>
    <row r="29" spans="1:13" ht="15.6" x14ac:dyDescent="0.3">
      <c r="A29" s="116"/>
      <c r="B29" s="923" t="s">
        <v>236</v>
      </c>
      <c r="C29" s="822"/>
      <c r="D29" s="924"/>
      <c r="E29" s="118"/>
      <c r="F29" s="794" t="s">
        <v>237</v>
      </c>
      <c r="G29" s="794"/>
      <c r="H29" s="118" t="s">
        <v>238</v>
      </c>
      <c r="I29" s="794" t="s">
        <v>239</v>
      </c>
      <c r="J29" s="794"/>
      <c r="K29" s="794" t="s">
        <v>240</v>
      </c>
      <c r="L29" s="794"/>
      <c r="M29" s="126" t="s">
        <v>374</v>
      </c>
    </row>
    <row r="30" spans="1:13" ht="15.6" x14ac:dyDescent="0.3">
      <c r="A30" s="116"/>
      <c r="B30" s="804" t="s">
        <v>242</v>
      </c>
      <c r="C30" s="794"/>
      <c r="D30" s="794"/>
      <c r="E30" s="805" t="s">
        <v>453</v>
      </c>
      <c r="F30" s="805"/>
      <c r="G30" s="805"/>
      <c r="H30" s="805"/>
      <c r="I30" s="805"/>
      <c r="J30" s="805"/>
      <c r="K30" s="805"/>
      <c r="L30" s="805"/>
      <c r="M30" s="806"/>
    </row>
    <row r="31" spans="1:13" ht="15.6" x14ac:dyDescent="0.3">
      <c r="A31" s="116"/>
      <c r="B31" s="804" t="s">
        <v>218</v>
      </c>
      <c r="C31" s="794"/>
      <c r="D31" s="794"/>
      <c r="E31" s="794" t="s">
        <v>244</v>
      </c>
      <c r="F31" s="794"/>
      <c r="G31" s="794"/>
      <c r="H31" s="794"/>
      <c r="I31" s="794"/>
      <c r="J31" s="861" t="s">
        <v>442</v>
      </c>
      <c r="K31" s="861"/>
      <c r="L31" s="861"/>
      <c r="M31" s="862"/>
    </row>
    <row r="32" spans="1:13" ht="15.6" x14ac:dyDescent="0.3">
      <c r="A32" s="116"/>
      <c r="B32" s="804" t="s">
        <v>246</v>
      </c>
      <c r="C32" s="794"/>
      <c r="D32" s="794"/>
      <c r="E32" s="805">
        <v>2009</v>
      </c>
      <c r="F32" s="805"/>
      <c r="G32" s="805"/>
      <c r="H32" s="805"/>
      <c r="I32" s="805"/>
      <c r="J32" s="805"/>
      <c r="K32" s="805"/>
      <c r="L32" s="805"/>
      <c r="M32" s="806"/>
    </row>
    <row r="33" spans="1:13" ht="15.6" x14ac:dyDescent="0.3">
      <c r="A33" s="116"/>
      <c r="B33" s="120" t="s">
        <v>248</v>
      </c>
      <c r="C33" s="118"/>
      <c r="D33" s="118"/>
      <c r="E33" s="794"/>
      <c r="F33" s="794"/>
      <c r="G33" s="794"/>
      <c r="H33" s="794"/>
      <c r="I33" s="794"/>
      <c r="J33" s="794"/>
      <c r="K33" s="794"/>
      <c r="L33" s="794"/>
      <c r="M33" s="807"/>
    </row>
    <row r="34" spans="1:13" ht="15.6" x14ac:dyDescent="0.3">
      <c r="A34" s="116"/>
      <c r="B34" s="808"/>
      <c r="C34" s="809"/>
      <c r="D34" s="809"/>
      <c r="E34" s="809"/>
      <c r="F34" s="809"/>
      <c r="G34" s="809"/>
      <c r="H34" s="809"/>
      <c r="I34" s="809"/>
      <c r="J34" s="809"/>
      <c r="K34" s="809"/>
      <c r="L34" s="809"/>
      <c r="M34" s="810"/>
    </row>
    <row r="35" spans="1:13" ht="15.6" x14ac:dyDescent="0.3">
      <c r="A35" s="116"/>
      <c r="B35" s="811" t="s">
        <v>249</v>
      </c>
      <c r="C35" s="812"/>
      <c r="D35" s="812"/>
      <c r="E35" s="812"/>
      <c r="F35" s="812"/>
      <c r="G35" s="812"/>
      <c r="H35" s="812"/>
      <c r="I35" s="812"/>
      <c r="J35" s="812"/>
      <c r="K35" s="812"/>
      <c r="L35" s="812"/>
      <c r="M35" s="813"/>
    </row>
    <row r="36" spans="1:13" ht="16.2" thickBot="1" x14ac:dyDescent="0.35">
      <c r="A36" s="116"/>
      <c r="B36" s="798"/>
      <c r="C36" s="799"/>
      <c r="D36" s="799"/>
      <c r="E36" s="799"/>
      <c r="F36" s="799"/>
      <c r="G36" s="799"/>
      <c r="H36" s="799"/>
      <c r="I36" s="799"/>
      <c r="J36" s="799"/>
      <c r="K36" s="799"/>
      <c r="L36" s="799"/>
      <c r="M36" s="800"/>
    </row>
    <row r="37" spans="1:13" ht="15.6" x14ac:dyDescent="0.3">
      <c r="A37" s="116"/>
      <c r="B37" s="801"/>
      <c r="C37" s="802"/>
      <c r="D37" s="802"/>
      <c r="E37" s="802"/>
      <c r="F37" s="802"/>
      <c r="G37" s="802"/>
      <c r="H37" s="802"/>
      <c r="I37" s="802"/>
      <c r="J37" s="802"/>
      <c r="K37" s="802"/>
      <c r="L37" s="802"/>
      <c r="M37" s="803"/>
    </row>
    <row r="38" spans="1:13" ht="15.6" x14ac:dyDescent="0.3">
      <c r="A38" s="116"/>
      <c r="B38" s="117"/>
      <c r="C38" s="117"/>
      <c r="D38" s="117"/>
      <c r="E38" s="117"/>
      <c r="F38" s="117"/>
      <c r="G38" s="117"/>
      <c r="H38" s="117"/>
      <c r="I38" s="117"/>
      <c r="J38" s="117"/>
      <c r="K38" s="117"/>
      <c r="L38" s="117"/>
      <c r="M38" s="117"/>
    </row>
    <row r="39" spans="1:13" ht="15.6" x14ac:dyDescent="0.3">
      <c r="A39" s="116"/>
      <c r="B39" s="117"/>
      <c r="C39" s="794" t="s">
        <v>250</v>
      </c>
      <c r="D39" s="794"/>
      <c r="E39" s="794"/>
      <c r="F39" s="794"/>
      <c r="G39" s="794"/>
      <c r="H39" s="794"/>
      <c r="I39" s="794"/>
      <c r="J39" s="794"/>
      <c r="K39" s="794"/>
      <c r="L39" s="794"/>
      <c r="M39" s="794"/>
    </row>
    <row r="40" spans="1:13" ht="15.6" x14ac:dyDescent="0.3">
      <c r="A40" s="116"/>
      <c r="B40" s="117"/>
      <c r="C40" s="118" t="s">
        <v>251</v>
      </c>
      <c r="D40" s="795" t="s">
        <v>252</v>
      </c>
      <c r="E40" s="796"/>
      <c r="F40" s="796"/>
      <c r="G40" s="796"/>
      <c r="H40" s="795" t="s">
        <v>253</v>
      </c>
      <c r="I40" s="796"/>
      <c r="J40" s="796"/>
      <c r="K40" s="796"/>
      <c r="L40" s="796"/>
      <c r="M40" s="797"/>
    </row>
    <row r="41" spans="1:13" ht="15.6" x14ac:dyDescent="0.3">
      <c r="A41" s="116"/>
      <c r="B41" s="117"/>
      <c r="C41" s="121"/>
      <c r="D41" s="794"/>
      <c r="E41" s="794"/>
      <c r="F41" s="794"/>
      <c r="G41" s="794"/>
      <c r="H41" s="795"/>
      <c r="I41" s="796"/>
      <c r="J41" s="796"/>
      <c r="K41" s="796"/>
      <c r="L41" s="796"/>
      <c r="M41" s="797"/>
    </row>
    <row r="42" spans="1:13" ht="15.6" x14ac:dyDescent="0.3">
      <c r="A42" s="116"/>
      <c r="B42" s="117"/>
      <c r="C42" s="118"/>
      <c r="D42" s="794"/>
      <c r="E42" s="794"/>
      <c r="F42" s="794"/>
      <c r="G42" s="794"/>
      <c r="H42" s="794"/>
      <c r="I42" s="794"/>
      <c r="J42" s="794"/>
      <c r="K42" s="794"/>
      <c r="L42" s="794"/>
      <c r="M42" s="794"/>
    </row>
    <row r="43" spans="1:13" ht="15.6" x14ac:dyDescent="0.3">
      <c r="A43" s="116"/>
      <c r="B43" s="117"/>
      <c r="C43" s="118"/>
      <c r="D43" s="794"/>
      <c r="E43" s="794"/>
      <c r="F43" s="794"/>
      <c r="G43" s="794"/>
      <c r="H43" s="794"/>
      <c r="I43" s="794"/>
      <c r="J43" s="794"/>
      <c r="K43" s="794"/>
      <c r="L43" s="794"/>
      <c r="M43" s="794"/>
    </row>
    <row r="44" spans="1:13" ht="15.6" x14ac:dyDescent="0.3">
      <c r="A44" s="116"/>
      <c r="B44" s="117"/>
      <c r="C44" s="118"/>
      <c r="D44" s="794"/>
      <c r="E44" s="794"/>
      <c r="F44" s="794"/>
      <c r="G44" s="794"/>
      <c r="H44" s="794"/>
      <c r="I44" s="794"/>
      <c r="J44" s="794"/>
      <c r="K44" s="794"/>
      <c r="L44" s="794"/>
      <c r="M44" s="794"/>
    </row>
    <row r="45" spans="1:13" ht="15.6" x14ac:dyDescent="0.3">
      <c r="A45" s="116"/>
      <c r="B45" s="117"/>
      <c r="C45" s="118"/>
      <c r="D45" s="794"/>
      <c r="E45" s="794"/>
      <c r="F45" s="794"/>
      <c r="G45" s="794"/>
      <c r="H45" s="794"/>
      <c r="I45" s="794"/>
      <c r="J45" s="794"/>
      <c r="K45" s="794"/>
      <c r="L45" s="794"/>
      <c r="M45" s="794"/>
    </row>
    <row r="46" spans="1:13" ht="15.6" x14ac:dyDescent="0.3">
      <c r="A46" s="116"/>
      <c r="B46" s="117"/>
      <c r="C46" s="118"/>
      <c r="D46" s="794"/>
      <c r="E46" s="794"/>
      <c r="F46" s="794"/>
      <c r="G46" s="794"/>
      <c r="H46" s="794"/>
      <c r="I46" s="794"/>
      <c r="J46" s="794"/>
      <c r="K46" s="794"/>
      <c r="L46" s="794"/>
      <c r="M46" s="794"/>
    </row>
    <row r="47" spans="1:13" ht="15.6" x14ac:dyDescent="0.3">
      <c r="A47" s="116"/>
      <c r="B47" s="117"/>
      <c r="C47" s="118"/>
      <c r="D47" s="794"/>
      <c r="E47" s="794"/>
      <c r="F47" s="794"/>
      <c r="G47" s="794"/>
      <c r="H47" s="794"/>
      <c r="I47" s="794"/>
      <c r="J47" s="794"/>
      <c r="K47" s="794"/>
      <c r="L47" s="794"/>
      <c r="M47" s="794"/>
    </row>
    <row r="48" spans="1:13" ht="15.6" x14ac:dyDescent="0.3">
      <c r="A48" s="116"/>
      <c r="B48" s="117"/>
      <c r="C48" s="118"/>
      <c r="D48" s="794"/>
      <c r="E48" s="794"/>
      <c r="F48" s="794"/>
      <c r="G48" s="794"/>
      <c r="H48" s="794"/>
      <c r="I48" s="794"/>
      <c r="J48" s="794"/>
      <c r="K48" s="794"/>
      <c r="L48" s="794"/>
      <c r="M48" s="794"/>
    </row>
    <row r="49" spans="1:13" ht="15.6" x14ac:dyDescent="0.3">
      <c r="A49" s="116"/>
      <c r="B49" s="115"/>
      <c r="C49" s="122"/>
      <c r="D49" s="863"/>
      <c r="E49" s="863"/>
      <c r="F49" s="863"/>
      <c r="G49" s="863"/>
      <c r="H49" s="864"/>
      <c r="I49" s="864"/>
      <c r="J49" s="864"/>
      <c r="K49" s="864"/>
      <c r="L49" s="864"/>
      <c r="M49" s="864"/>
    </row>
  </sheetData>
  <sheetProtection algorithmName="SHA-512" hashValue="Lv3VrYP2+zVwst4MT96myoRNQrrPL0eXZRWGlt5Xw5eBF99Vb/qxOSrkaz49nYg8IKAjwhpfCLUdrQ5D5/XhiA==" saltValue="zpq0fmekyGNLcIJThKRD0A==" spinCount="100000" sheet="1" objects="1" scenarios="1"/>
  <mergeCells count="88">
    <mergeCell ref="D47:G47"/>
    <mergeCell ref="H47:M47"/>
    <mergeCell ref="D48:G48"/>
    <mergeCell ref="H48:M48"/>
    <mergeCell ref="D49:G49"/>
    <mergeCell ref="H49:M49"/>
    <mergeCell ref="D44:G44"/>
    <mergeCell ref="H44:M44"/>
    <mergeCell ref="D45:G45"/>
    <mergeCell ref="H45:M45"/>
    <mergeCell ref="D46:G46"/>
    <mergeCell ref="H46:M46"/>
    <mergeCell ref="D41:G41"/>
    <mergeCell ref="H41:M41"/>
    <mergeCell ref="D42:G42"/>
    <mergeCell ref="H42:M42"/>
    <mergeCell ref="D43:G43"/>
    <mergeCell ref="H43:M43"/>
    <mergeCell ref="D40:G40"/>
    <mergeCell ref="H40:M40"/>
    <mergeCell ref="B31:D31"/>
    <mergeCell ref="E31:I31"/>
    <mergeCell ref="J31:M31"/>
    <mergeCell ref="B32:D32"/>
    <mergeCell ref="E32:M32"/>
    <mergeCell ref="E33:M33"/>
    <mergeCell ref="B34:M34"/>
    <mergeCell ref="B35:M35"/>
    <mergeCell ref="B36:M36"/>
    <mergeCell ref="B37:M37"/>
    <mergeCell ref="C39:M39"/>
    <mergeCell ref="B29:D29"/>
    <mergeCell ref="F29:G29"/>
    <mergeCell ref="I29:J29"/>
    <mergeCell ref="K29:L29"/>
    <mergeCell ref="B30:D30"/>
    <mergeCell ref="E30:M30"/>
    <mergeCell ref="B26:D26"/>
    <mergeCell ref="E26:M26"/>
    <mergeCell ref="B27:D27"/>
    <mergeCell ref="E27:M27"/>
    <mergeCell ref="B28:D28"/>
    <mergeCell ref="E28:M28"/>
    <mergeCell ref="B25:D25"/>
    <mergeCell ref="E25:M25"/>
    <mergeCell ref="B19:D19"/>
    <mergeCell ref="E19:F19"/>
    <mergeCell ref="G19:H19"/>
    <mergeCell ref="I19:M19"/>
    <mergeCell ref="B20:M20"/>
    <mergeCell ref="B21:M21"/>
    <mergeCell ref="B22:M22"/>
    <mergeCell ref="B23:D23"/>
    <mergeCell ref="E23:M23"/>
    <mergeCell ref="B24:D24"/>
    <mergeCell ref="E24:M24"/>
    <mergeCell ref="B18:D18"/>
    <mergeCell ref="E18:M18"/>
    <mergeCell ref="B13:D13"/>
    <mergeCell ref="E13:M13"/>
    <mergeCell ref="B14:D14"/>
    <mergeCell ref="E14:M14"/>
    <mergeCell ref="B15:D15"/>
    <mergeCell ref="E15:M15"/>
    <mergeCell ref="B16:D16"/>
    <mergeCell ref="E16:G16"/>
    <mergeCell ref="H16:M16"/>
    <mergeCell ref="B17:D17"/>
    <mergeCell ref="E17:M17"/>
    <mergeCell ref="B10:D10"/>
    <mergeCell ref="E10:M10"/>
    <mergeCell ref="B11:D11"/>
    <mergeCell ref="E11:M11"/>
    <mergeCell ref="B12:D12"/>
    <mergeCell ref="E12:M12"/>
    <mergeCell ref="B9:D9"/>
    <mergeCell ref="E9:M9"/>
    <mergeCell ref="B2:M2"/>
    <mergeCell ref="B3:M3"/>
    <mergeCell ref="B4:E4"/>
    <mergeCell ref="F4:I4"/>
    <mergeCell ref="J4:M4"/>
    <mergeCell ref="B5:J5"/>
    <mergeCell ref="B6:M6"/>
    <mergeCell ref="B7:J7"/>
    <mergeCell ref="B8:D8"/>
    <mergeCell ref="E8:G8"/>
    <mergeCell ref="H8:M8"/>
  </mergeCells>
  <hyperlinks>
    <hyperlink ref="A1" location="'4.1.2.b.1'!A1" display="REGRESAR"/>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9"/>
  <sheetViews>
    <sheetView showGridLines="0" zoomScale="90" zoomScaleNormal="90" workbookViewId="0">
      <pane ySplit="7" topLeftCell="A8" activePane="bottomLeft" state="frozen"/>
      <selection activeCell="E11" sqref="E11:M13"/>
      <selection pane="bottomLeft" activeCell="E11" sqref="E11:M13"/>
    </sheetView>
  </sheetViews>
  <sheetFormatPr defaultColWidth="11.44140625" defaultRowHeight="15" x14ac:dyDescent="0.25"/>
  <cols>
    <col min="1" max="1" width="14.88671875" style="2" customWidth="1"/>
    <col min="2" max="2" width="14.33203125" style="2" customWidth="1"/>
    <col min="3" max="16384" width="11.44140625" style="2"/>
  </cols>
  <sheetData>
    <row r="1" spans="1:3" x14ac:dyDescent="0.25">
      <c r="A1" s="157" t="s">
        <v>371</v>
      </c>
    </row>
    <row r="2" spans="1:3" ht="15.6" x14ac:dyDescent="0.3">
      <c r="A2" s="157"/>
      <c r="B2" s="255" t="s">
        <v>147</v>
      </c>
    </row>
    <row r="3" spans="1:3" ht="15.6" x14ac:dyDescent="0.3">
      <c r="A3" s="157"/>
      <c r="B3" s="255" t="s">
        <v>375</v>
      </c>
    </row>
    <row r="4" spans="1:3" x14ac:dyDescent="0.25">
      <c r="A4" s="157"/>
    </row>
    <row r="5" spans="1:3" ht="15.6" x14ac:dyDescent="0.3">
      <c r="B5" s="76" t="s">
        <v>158</v>
      </c>
    </row>
    <row r="7" spans="1:3" ht="15.6" x14ac:dyDescent="0.3">
      <c r="A7" s="168" t="s">
        <v>357</v>
      </c>
    </row>
    <row r="9" spans="1:3" ht="15.6" x14ac:dyDescent="0.3">
      <c r="A9" s="76" t="s">
        <v>340</v>
      </c>
    </row>
    <row r="10" spans="1:3" ht="15.6" x14ac:dyDescent="0.3">
      <c r="B10" s="76" t="s">
        <v>348</v>
      </c>
    </row>
    <row r="11" spans="1:3" x14ac:dyDescent="0.25">
      <c r="B11" s="157" t="s">
        <v>364</v>
      </c>
      <c r="C11" s="2" t="s">
        <v>1611</v>
      </c>
    </row>
    <row r="13" spans="1:3" ht="15.6" x14ac:dyDescent="0.3">
      <c r="B13" s="76" t="s">
        <v>341</v>
      </c>
    </row>
    <row r="14" spans="1:3" x14ac:dyDescent="0.25">
      <c r="B14" s="157" t="s">
        <v>301</v>
      </c>
      <c r="C14" s="2" t="s">
        <v>1621</v>
      </c>
    </row>
    <row r="15" spans="1:3" x14ac:dyDescent="0.25">
      <c r="B15" s="157" t="s">
        <v>1724</v>
      </c>
      <c r="C15" s="2" t="s">
        <v>1622</v>
      </c>
    </row>
    <row r="16" spans="1:3" ht="15.6" x14ac:dyDescent="0.3">
      <c r="B16" s="106" t="s">
        <v>1725</v>
      </c>
      <c r="C16" s="2" t="s">
        <v>1723</v>
      </c>
    </row>
    <row r="17" spans="1:3" ht="15.6" x14ac:dyDescent="0.3">
      <c r="B17" s="106" t="s">
        <v>367</v>
      </c>
      <c r="C17" s="2" t="s">
        <v>1563</v>
      </c>
    </row>
    <row r="18" spans="1:3" x14ac:dyDescent="0.25">
      <c r="B18" s="157" t="s">
        <v>365</v>
      </c>
      <c r="C18" s="2" t="s">
        <v>1635</v>
      </c>
    </row>
    <row r="19" spans="1:3" x14ac:dyDescent="0.25">
      <c r="B19" s="157"/>
    </row>
    <row r="20" spans="1:3" ht="15.6" x14ac:dyDescent="0.3">
      <c r="B20" s="76" t="s">
        <v>351</v>
      </c>
    </row>
    <row r="21" spans="1:3" x14ac:dyDescent="0.25">
      <c r="B21" s="157" t="s">
        <v>368</v>
      </c>
      <c r="C21" s="2" t="s">
        <v>1637</v>
      </c>
    </row>
    <row r="23" spans="1:3" ht="15.6" x14ac:dyDescent="0.3">
      <c r="B23" s="76" t="s">
        <v>349</v>
      </c>
    </row>
    <row r="24" spans="1:3" x14ac:dyDescent="0.25">
      <c r="B24" s="157" t="s">
        <v>369</v>
      </c>
      <c r="C24" s="2" t="s">
        <v>1638</v>
      </c>
    </row>
    <row r="27" spans="1:3" ht="15.6" x14ac:dyDescent="0.3">
      <c r="A27" s="76" t="s">
        <v>1242</v>
      </c>
    </row>
    <row r="28" spans="1:3" ht="15.6" x14ac:dyDescent="0.3">
      <c r="B28" s="76" t="s">
        <v>352</v>
      </c>
    </row>
    <row r="29" spans="1:3" x14ac:dyDescent="0.25">
      <c r="B29" s="157" t="s">
        <v>323</v>
      </c>
      <c r="C29" s="2" t="s">
        <v>550</v>
      </c>
    </row>
  </sheetData>
  <sheetProtection algorithmName="SHA-512" hashValue="sdsshkg8d0g9jXZV1cQHt6XJYw98Q4F7m6Y6nZOWSmW0ErWe4nX3ULNmdONpACsH+yfYqK+Z7V9DnzAoWiUiQA==" saltValue="KGYRk78qpt+uk2yB8KcU9A==" spinCount="100000" sheet="1" objects="1" scenarios="1"/>
  <hyperlinks>
    <hyperlink ref="B11" location="'5.1.1.a.1'!A1" display="5.1.1.a.1"/>
    <hyperlink ref="B14" location="'5.1.2.a'!A1" display="5.1.2.a"/>
    <hyperlink ref="B18" location="'5.1.2.a.1'!A1" display="5.1.2.a.1"/>
    <hyperlink ref="B15" location="'5.1.2.b.1'!A1" display="5.1.2.b.1"/>
    <hyperlink ref="B17" location="'5.1.2.1e.1'!A1" display="5.1.2.e.1"/>
    <hyperlink ref="B21" location="'5.1.3.a.1'!A1" display="5.1.3.a.1"/>
    <hyperlink ref="B24" location="'5.1.5.a.1'!A1" display="5.1.5.a.1"/>
    <hyperlink ref="B29" location="'5.2.2.a.3'!A1" display="5.2.2.a.3"/>
    <hyperlink ref="A1" location="INDICE!A1" display="Regresar "/>
    <hyperlink ref="B16" location="'5.1.2.b.1.b'!A1" display="5.1.2.b.1.b"/>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31"/>
  <sheetViews>
    <sheetView showGridLines="0" zoomScale="90" zoomScaleNormal="90" workbookViewId="0">
      <pane ySplit="12" topLeftCell="A13" activePane="bottomLeft" state="frozen"/>
      <selection activeCell="E11" sqref="E11:M13"/>
      <selection pane="bottomLeft" activeCell="D11" sqref="D11:M13"/>
    </sheetView>
  </sheetViews>
  <sheetFormatPr defaultColWidth="11.44140625" defaultRowHeight="13.2" x14ac:dyDescent="0.25"/>
  <cols>
    <col min="1" max="1" width="11.44140625" style="10"/>
    <col min="2" max="2" width="12.109375" style="10" customWidth="1"/>
    <col min="3" max="7" width="12" style="10" customWidth="1"/>
    <col min="8" max="11" width="11.44140625" style="10"/>
    <col min="12" max="12" width="13.109375" style="10" customWidth="1"/>
    <col min="13" max="16384" width="11.44140625" style="10"/>
  </cols>
  <sheetData>
    <row r="1" spans="1:15" ht="13.8" x14ac:dyDescent="0.25">
      <c r="A1" s="337" t="s">
        <v>178</v>
      </c>
      <c r="C1" s="337" t="s">
        <v>415</v>
      </c>
      <c r="F1" s="337" t="s">
        <v>416</v>
      </c>
    </row>
    <row r="2" spans="1:15" ht="15.6" x14ac:dyDescent="0.25">
      <c r="A2" s="337"/>
      <c r="B2" s="89" t="s">
        <v>375</v>
      </c>
    </row>
    <row r="3" spans="1:15" ht="15" x14ac:dyDescent="0.25">
      <c r="B3" s="541" t="s">
        <v>158</v>
      </c>
      <c r="C3" s="2"/>
      <c r="D3" s="2"/>
      <c r="E3" s="2"/>
      <c r="F3" s="2"/>
    </row>
    <row r="4" spans="1:15" ht="15" x14ac:dyDescent="0.25">
      <c r="B4" s="541" t="s">
        <v>340</v>
      </c>
      <c r="C4" s="2"/>
      <c r="D4" s="2"/>
      <c r="E4" s="2"/>
      <c r="F4" s="2"/>
    </row>
    <row r="5" spans="1:15" ht="15" x14ac:dyDescent="0.25">
      <c r="B5" s="541" t="s">
        <v>348</v>
      </c>
      <c r="C5" s="2"/>
      <c r="D5" s="2"/>
      <c r="E5" s="2"/>
      <c r="F5" s="2"/>
    </row>
    <row r="6" spans="1:15" ht="15" x14ac:dyDescent="0.25">
      <c r="B6" s="541" t="s">
        <v>1267</v>
      </c>
      <c r="C6" s="2"/>
      <c r="D6" s="2"/>
      <c r="E6" s="2"/>
      <c r="F6" s="2"/>
    </row>
    <row r="7" spans="1:15" ht="15" x14ac:dyDescent="0.25">
      <c r="B7" s="2"/>
      <c r="C7" s="2"/>
      <c r="D7" s="2"/>
      <c r="E7" s="2"/>
      <c r="F7" s="2"/>
    </row>
    <row r="8" spans="1:15" ht="15.6" x14ac:dyDescent="0.3">
      <c r="B8" s="76" t="s">
        <v>1485</v>
      </c>
      <c r="C8" s="76"/>
      <c r="D8" s="76"/>
      <c r="E8" s="76"/>
      <c r="F8" s="76"/>
      <c r="H8" s="1021"/>
      <c r="I8" s="1021"/>
      <c r="J8" s="1021"/>
      <c r="K8" s="1021"/>
      <c r="L8" s="1021"/>
      <c r="M8" s="1021"/>
      <c r="N8" s="1021"/>
      <c r="O8" s="89"/>
    </row>
    <row r="9" spans="1:15" ht="21.75" customHeight="1" x14ac:dyDescent="0.25">
      <c r="B9" s="1246" t="s">
        <v>1610</v>
      </c>
      <c r="C9" s="1246"/>
      <c r="D9" s="1246"/>
      <c r="E9" s="1246"/>
      <c r="F9" s="1246"/>
      <c r="G9" s="1246"/>
      <c r="H9" s="89"/>
      <c r="I9" s="89"/>
      <c r="J9" s="89"/>
      <c r="K9" s="89"/>
      <c r="L9" s="89"/>
      <c r="M9" s="89"/>
      <c r="N9" s="89"/>
      <c r="O9" s="89"/>
    </row>
    <row r="10" spans="1:15" ht="15.75" customHeight="1" x14ac:dyDescent="0.25">
      <c r="B10" s="1246"/>
      <c r="C10" s="1246"/>
      <c r="D10" s="1246"/>
      <c r="E10" s="1246"/>
      <c r="F10" s="1246"/>
      <c r="G10" s="60"/>
      <c r="H10" s="89"/>
      <c r="I10" s="89"/>
      <c r="J10" s="89"/>
      <c r="K10" s="89"/>
      <c r="L10" s="89"/>
      <c r="M10" s="89"/>
      <c r="N10" s="89"/>
      <c r="O10" s="89"/>
    </row>
    <row r="11" spans="1:15" ht="15.75" customHeight="1" x14ac:dyDescent="0.25">
      <c r="B11" s="1248" t="s">
        <v>137</v>
      </c>
      <c r="C11" s="1250" t="s">
        <v>1</v>
      </c>
      <c r="D11" s="1247" t="s">
        <v>14</v>
      </c>
      <c r="E11" s="1247"/>
      <c r="F11" s="1247" t="s">
        <v>8</v>
      </c>
      <c r="G11" s="1247"/>
    </row>
    <row r="12" spans="1:15" ht="15.75" customHeight="1" x14ac:dyDescent="0.25">
      <c r="B12" s="1249"/>
      <c r="C12" s="1251"/>
      <c r="D12" s="302" t="s">
        <v>512</v>
      </c>
      <c r="E12" s="302" t="s">
        <v>0</v>
      </c>
      <c r="F12" s="302" t="s">
        <v>512</v>
      </c>
      <c r="G12" s="302" t="s">
        <v>0</v>
      </c>
    </row>
    <row r="13" spans="1:15" ht="14.25" customHeight="1" x14ac:dyDescent="0.25">
      <c r="B13" s="300">
        <v>2001</v>
      </c>
      <c r="C13" s="391">
        <v>3906742</v>
      </c>
      <c r="D13" s="391">
        <v>2305723</v>
      </c>
      <c r="E13" s="398">
        <f t="shared" ref="E13:E27" si="0">+(D13/C13)*100</f>
        <v>59.019075229436702</v>
      </c>
      <c r="F13" s="391">
        <v>1601019</v>
      </c>
      <c r="G13" s="398">
        <f t="shared" ref="G13:G27" si="1">+F13/C13*100</f>
        <v>40.980924770563298</v>
      </c>
    </row>
    <row r="14" spans="1:15" ht="14.25" customHeight="1" x14ac:dyDescent="0.25">
      <c r="B14" s="300">
        <v>2002</v>
      </c>
      <c r="C14" s="391">
        <v>3997883</v>
      </c>
      <c r="D14" s="391">
        <v>2359158</v>
      </c>
      <c r="E14" s="423">
        <f t="shared" si="0"/>
        <v>59.010181138367479</v>
      </c>
      <c r="F14" s="391">
        <v>1638725</v>
      </c>
      <c r="G14" s="423">
        <f t="shared" si="1"/>
        <v>40.989818861632521</v>
      </c>
    </row>
    <row r="15" spans="1:15" ht="14.25" customHeight="1" x14ac:dyDescent="0.25">
      <c r="B15" s="92">
        <v>2003</v>
      </c>
      <c r="C15" s="391">
        <v>4088773</v>
      </c>
      <c r="D15" s="391">
        <v>2412542</v>
      </c>
      <c r="E15" s="423">
        <f t="shared" si="0"/>
        <v>59.004058185670857</v>
      </c>
      <c r="F15" s="391">
        <v>1676231</v>
      </c>
      <c r="G15" s="423">
        <f t="shared" si="1"/>
        <v>40.995941814329143</v>
      </c>
    </row>
    <row r="16" spans="1:15" ht="14.25" customHeight="1" x14ac:dyDescent="0.25">
      <c r="B16" s="92">
        <v>2004</v>
      </c>
      <c r="C16" s="391">
        <v>4178755</v>
      </c>
      <c r="D16" s="391">
        <v>2465255</v>
      </c>
      <c r="E16" s="423">
        <f t="shared" si="0"/>
        <v>58.99496381099155</v>
      </c>
      <c r="F16" s="391">
        <v>1713500</v>
      </c>
      <c r="G16" s="423">
        <f t="shared" si="1"/>
        <v>41.00503618900845</v>
      </c>
    </row>
    <row r="17" spans="2:15" ht="14.25" customHeight="1" x14ac:dyDescent="0.25">
      <c r="B17" s="92">
        <v>2005</v>
      </c>
      <c r="C17" s="391">
        <v>4266185</v>
      </c>
      <c r="D17" s="391">
        <v>2516602</v>
      </c>
      <c r="E17" s="423">
        <f t="shared" si="0"/>
        <v>58.989518738638857</v>
      </c>
      <c r="F17" s="391">
        <v>1749583</v>
      </c>
      <c r="G17" s="423">
        <f t="shared" si="1"/>
        <v>41.01048126136115</v>
      </c>
    </row>
    <row r="18" spans="2:15" ht="14.25" customHeight="1" x14ac:dyDescent="0.25">
      <c r="B18" s="92">
        <v>2006</v>
      </c>
      <c r="C18" s="391">
        <v>4353843</v>
      </c>
      <c r="D18" s="391">
        <v>2567797</v>
      </c>
      <c r="E18" s="423">
        <f t="shared" si="0"/>
        <v>58.977712333678546</v>
      </c>
      <c r="F18" s="391">
        <v>1786046</v>
      </c>
      <c r="G18" s="423">
        <f t="shared" si="1"/>
        <v>41.022287666321454</v>
      </c>
    </row>
    <row r="19" spans="2:15" ht="14.25" customHeight="1" x14ac:dyDescent="0.25">
      <c r="B19" s="92">
        <v>2007</v>
      </c>
      <c r="C19" s="391">
        <v>4443100</v>
      </c>
      <c r="D19" s="391">
        <v>2619591</v>
      </c>
      <c r="E19" s="423">
        <f t="shared" si="0"/>
        <v>58.958632486327112</v>
      </c>
      <c r="F19" s="391">
        <v>1823509</v>
      </c>
      <c r="G19" s="423">
        <f t="shared" si="1"/>
        <v>41.041367513672888</v>
      </c>
    </row>
    <row r="20" spans="2:15" ht="14.25" customHeight="1" x14ac:dyDescent="0.25">
      <c r="B20" s="92">
        <v>2008</v>
      </c>
      <c r="C20" s="391">
        <v>4533162</v>
      </c>
      <c r="D20" s="391">
        <v>2671667</v>
      </c>
      <c r="E20" s="423">
        <f t="shared" si="0"/>
        <v>58.936058318674689</v>
      </c>
      <c r="F20" s="391">
        <v>1861945</v>
      </c>
      <c r="G20" s="423">
        <f t="shared" si="1"/>
        <v>41.073868527089921</v>
      </c>
    </row>
    <row r="21" spans="2:15" ht="14.25" customHeight="1" x14ac:dyDescent="0.25">
      <c r="B21" s="92">
        <v>2009</v>
      </c>
      <c r="C21" s="391">
        <v>4620482</v>
      </c>
      <c r="D21" s="391">
        <v>2722273</v>
      </c>
      <c r="E21" s="423">
        <f t="shared" si="0"/>
        <v>58.917511203376613</v>
      </c>
      <c r="F21" s="391">
        <v>1898209</v>
      </c>
      <c r="G21" s="423">
        <f t="shared" si="1"/>
        <v>41.082488796623387</v>
      </c>
      <c r="O21" s="23"/>
    </row>
    <row r="22" spans="2:15" ht="14.25" customHeight="1" x14ac:dyDescent="0.25">
      <c r="B22" s="92">
        <v>2010</v>
      </c>
      <c r="C22" s="391">
        <v>4562087</v>
      </c>
      <c r="D22" s="391">
        <v>2811556</v>
      </c>
      <c r="E22" s="423">
        <f t="shared" si="0"/>
        <v>61.628723871333449</v>
      </c>
      <c r="F22" s="391">
        <v>1750531</v>
      </c>
      <c r="G22" s="423">
        <f t="shared" si="1"/>
        <v>38.371276128666551</v>
      </c>
    </row>
    <row r="23" spans="2:15" ht="14.25" customHeight="1" x14ac:dyDescent="0.25">
      <c r="B23" s="92">
        <v>2011</v>
      </c>
      <c r="C23" s="391">
        <v>4614498</v>
      </c>
      <c r="D23" s="391">
        <v>2862798</v>
      </c>
      <c r="E23" s="423">
        <f t="shared" si="0"/>
        <v>62.039207731805277</v>
      </c>
      <c r="F23" s="391">
        <v>1751700</v>
      </c>
      <c r="G23" s="423">
        <f t="shared" si="1"/>
        <v>37.960792268194723</v>
      </c>
    </row>
    <row r="24" spans="2:15" ht="14.25" customHeight="1" x14ac:dyDescent="0.25">
      <c r="B24" s="92">
        <v>2012</v>
      </c>
      <c r="C24" s="391">
        <v>4667076</v>
      </c>
      <c r="D24" s="391">
        <v>2878771</v>
      </c>
      <c r="E24" s="423">
        <f t="shared" si="0"/>
        <v>61.682539560101446</v>
      </c>
      <c r="F24" s="391">
        <v>1788305</v>
      </c>
      <c r="G24" s="423">
        <f t="shared" si="1"/>
        <v>38.317460439898561</v>
      </c>
    </row>
    <row r="25" spans="2:15" ht="14.25" customHeight="1" x14ac:dyDescent="0.25">
      <c r="B25" s="92">
        <v>2013</v>
      </c>
      <c r="C25" s="391">
        <v>4717681</v>
      </c>
      <c r="D25" s="391">
        <v>2915462</v>
      </c>
      <c r="E25" s="423">
        <f t="shared" si="0"/>
        <v>61.79862521437969</v>
      </c>
      <c r="F25" s="391">
        <v>1802219</v>
      </c>
      <c r="G25" s="423">
        <f t="shared" si="1"/>
        <v>38.20137478562031</v>
      </c>
    </row>
    <row r="26" spans="2:15" ht="14.25" customHeight="1" x14ac:dyDescent="0.25">
      <c r="B26" s="92">
        <v>2014</v>
      </c>
      <c r="C26" s="391">
        <v>4772098</v>
      </c>
      <c r="D26" s="391">
        <v>3469802</v>
      </c>
      <c r="E26" s="423">
        <f t="shared" si="0"/>
        <v>72.71020000008383</v>
      </c>
      <c r="F26" s="391">
        <v>1302296</v>
      </c>
      <c r="G26" s="423">
        <f t="shared" si="1"/>
        <v>27.28979999991618</v>
      </c>
    </row>
    <row r="27" spans="2:15" ht="14.25" customHeight="1" x14ac:dyDescent="0.25">
      <c r="B27" s="628">
        <v>2015</v>
      </c>
      <c r="C27" s="391">
        <v>4883752</v>
      </c>
      <c r="D27" s="391">
        <v>3512683</v>
      </c>
      <c r="E27" s="398">
        <f t="shared" si="0"/>
        <v>71.925908604695735</v>
      </c>
      <c r="F27" s="391">
        <v>1321069</v>
      </c>
      <c r="G27" s="398">
        <f t="shared" si="1"/>
        <v>27.050288384831987</v>
      </c>
    </row>
    <row r="28" spans="2:15" ht="14.25" customHeight="1" x14ac:dyDescent="0.25">
      <c r="B28" s="45">
        <v>2016</v>
      </c>
      <c r="C28" s="392">
        <f>+D28+F28</f>
        <v>4889762</v>
      </c>
      <c r="D28" s="632">
        <v>3551728</v>
      </c>
      <c r="E28" s="399">
        <v>72.636009687179055</v>
      </c>
      <c r="F28" s="632">
        <v>1338034</v>
      </c>
      <c r="G28" s="399">
        <v>27.363990312820953</v>
      </c>
    </row>
    <row r="29" spans="2:15" x14ac:dyDescent="0.25">
      <c r="F29" s="181"/>
      <c r="G29" s="181"/>
      <c r="N29" s="181"/>
      <c r="O29" s="181"/>
    </row>
    <row r="30" spans="2:15" ht="51" customHeight="1" x14ac:dyDescent="0.25">
      <c r="B30" s="1245" t="s">
        <v>1609</v>
      </c>
      <c r="C30" s="1245"/>
      <c r="D30" s="1245"/>
      <c r="E30" s="1245"/>
      <c r="F30" s="1245"/>
      <c r="G30" s="1245"/>
      <c r="N30" s="181"/>
      <c r="O30" s="181"/>
    </row>
    <row r="31" spans="2:15" x14ac:dyDescent="0.25">
      <c r="B31" s="1245"/>
      <c r="C31" s="1245"/>
      <c r="D31" s="1245"/>
      <c r="E31" s="1245"/>
      <c r="F31" s="1245"/>
      <c r="G31" s="1245"/>
    </row>
  </sheetData>
  <sheetProtection algorithmName="SHA-512" hashValue="yTuSZOeuM/FygTAodNeHIalZO2mqDnTg3ciahltezIUVPv740xPM/T4+3sM9Wl8Kqj4cnGSC29/rWZyfn9/mnQ==" saltValue="iwyrfo818lz70Li7eeYmSg==" spinCount="100000" sheet="1" objects="1" scenarios="1"/>
  <sortState ref="B13:G27">
    <sortCondition ref="B13:B27"/>
  </sortState>
  <mergeCells count="9">
    <mergeCell ref="B30:G31"/>
    <mergeCell ref="B9:G9"/>
    <mergeCell ref="B10:F10"/>
    <mergeCell ref="H8:K8"/>
    <mergeCell ref="L8:N8"/>
    <mergeCell ref="F11:G11"/>
    <mergeCell ref="D11:E11"/>
    <mergeCell ref="B11:B12"/>
    <mergeCell ref="C11:C12"/>
  </mergeCells>
  <hyperlinks>
    <hyperlink ref="A1" location="'C5'!A1" display="Regresar"/>
    <hyperlink ref="C1" location="M5.1.1.a!A1" display="Ver metadato población urbana "/>
    <hyperlink ref="F1" location="M5.1.1.b!A1" display="Ver metadato población rural "/>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M49"/>
  <sheetViews>
    <sheetView showGridLines="0" zoomScale="80" zoomScaleNormal="80" workbookViewId="0">
      <selection activeCell="E11" sqref="E11:M13"/>
    </sheetView>
  </sheetViews>
  <sheetFormatPr defaultColWidth="11.44140625" defaultRowHeight="15" x14ac:dyDescent="0.25"/>
  <cols>
    <col min="1" max="1" width="11.44140625" style="22"/>
    <col min="2" max="2" width="11.44140625" style="178"/>
    <col min="3" max="3" width="22.88671875" style="178" customWidth="1"/>
    <col min="4" max="4" width="14.44140625" style="178" customWidth="1"/>
    <col min="5" max="7" width="11.44140625" style="178"/>
    <col min="8" max="8" width="15.88671875" style="178" customWidth="1"/>
    <col min="9" max="10" width="11.44140625" style="178"/>
    <col min="11" max="11" width="13.6640625" style="178" customWidth="1"/>
    <col min="12" max="12" width="7.6640625" style="178" customWidth="1"/>
    <col min="13" max="13" width="30.6640625" style="178" customWidth="1"/>
    <col min="14" max="16384" width="11.44140625" style="22"/>
  </cols>
  <sheetData>
    <row r="1" spans="1:13" x14ac:dyDescent="0.25">
      <c r="A1" s="190" t="s">
        <v>183</v>
      </c>
    </row>
    <row r="2" spans="1:13" ht="15.6" x14ac:dyDescent="0.25">
      <c r="B2" s="1252" t="s">
        <v>202</v>
      </c>
      <c r="C2" s="1252"/>
      <c r="D2" s="1252"/>
      <c r="E2" s="1252"/>
      <c r="F2" s="1252"/>
      <c r="G2" s="1252"/>
      <c r="H2" s="1252"/>
      <c r="I2" s="1252"/>
      <c r="J2" s="1252"/>
      <c r="K2" s="1252"/>
      <c r="L2" s="1252"/>
      <c r="M2" s="1252"/>
    </row>
    <row r="3" spans="1:13" ht="15.6" thickBot="1" x14ac:dyDescent="0.3">
      <c r="B3" s="1253"/>
      <c r="C3" s="1253"/>
      <c r="D3" s="1253"/>
      <c r="E3" s="1253"/>
      <c r="F3" s="1253"/>
      <c r="G3" s="1253"/>
      <c r="H3" s="1253"/>
      <c r="I3" s="1253"/>
      <c r="J3" s="1253"/>
      <c r="K3" s="1253"/>
      <c r="L3" s="1253"/>
      <c r="M3" s="1253"/>
    </row>
    <row r="4" spans="1:13" ht="16.2" thickBot="1" x14ac:dyDescent="0.3">
      <c r="B4" s="847" t="s">
        <v>286</v>
      </c>
      <c r="C4" s="848"/>
      <c r="D4" s="848"/>
      <c r="E4" s="848"/>
      <c r="F4" s="848" t="s">
        <v>287</v>
      </c>
      <c r="G4" s="848"/>
      <c r="H4" s="848"/>
      <c r="I4" s="848"/>
      <c r="J4" s="848" t="s">
        <v>205</v>
      </c>
      <c r="K4" s="848"/>
      <c r="L4" s="848"/>
      <c r="M4" s="849"/>
    </row>
    <row r="5" spans="1:13" x14ac:dyDescent="0.25">
      <c r="B5" s="845" t="s">
        <v>206</v>
      </c>
      <c r="C5" s="845"/>
      <c r="D5" s="845"/>
      <c r="E5" s="845"/>
      <c r="F5" s="845"/>
      <c r="G5" s="845"/>
      <c r="H5" s="845"/>
      <c r="I5" s="845"/>
      <c r="J5" s="845"/>
      <c r="K5" s="117"/>
      <c r="L5" s="117"/>
      <c r="M5" s="117"/>
    </row>
    <row r="6" spans="1:13" ht="15.6" x14ac:dyDescent="0.25">
      <c r="B6" s="828" t="s">
        <v>207</v>
      </c>
      <c r="C6" s="828"/>
      <c r="D6" s="828"/>
      <c r="E6" s="828"/>
      <c r="F6" s="828"/>
      <c r="G6" s="828"/>
      <c r="H6" s="828"/>
      <c r="I6" s="828"/>
      <c r="J6" s="828"/>
      <c r="K6" s="828"/>
      <c r="L6" s="828"/>
      <c r="M6" s="828"/>
    </row>
    <row r="7" spans="1:13" ht="15.6" thickBot="1" x14ac:dyDescent="0.3">
      <c r="B7" s="827"/>
      <c r="C7" s="827"/>
      <c r="D7" s="827"/>
      <c r="E7" s="827"/>
      <c r="F7" s="827"/>
      <c r="G7" s="827"/>
      <c r="H7" s="827"/>
      <c r="I7" s="827"/>
      <c r="J7" s="827"/>
      <c r="K7" s="117"/>
      <c r="L7" s="117"/>
      <c r="M7" s="117"/>
    </row>
    <row r="8" spans="1:13" x14ac:dyDescent="0.25">
      <c r="B8" s="829" t="s">
        <v>208</v>
      </c>
      <c r="C8" s="830"/>
      <c r="D8" s="830"/>
      <c r="E8" s="830" t="s">
        <v>1499</v>
      </c>
      <c r="F8" s="830"/>
      <c r="G8" s="830"/>
      <c r="H8" s="830" t="s">
        <v>209</v>
      </c>
      <c r="I8" s="830"/>
      <c r="J8" s="830"/>
      <c r="K8" s="830"/>
      <c r="L8" s="830"/>
      <c r="M8" s="846"/>
    </row>
    <row r="9" spans="1:13" ht="15.6" x14ac:dyDescent="0.25">
      <c r="B9" s="820" t="s">
        <v>210</v>
      </c>
      <c r="C9" s="796"/>
      <c r="D9" s="797"/>
      <c r="E9" s="841" t="s">
        <v>385</v>
      </c>
      <c r="F9" s="842"/>
      <c r="G9" s="842"/>
      <c r="H9" s="842"/>
      <c r="I9" s="842"/>
      <c r="J9" s="842"/>
      <c r="K9" s="842"/>
      <c r="L9" s="842"/>
      <c r="M9" s="843"/>
    </row>
    <row r="10" spans="1:13" x14ac:dyDescent="0.25">
      <c r="B10" s="820" t="s">
        <v>211</v>
      </c>
      <c r="C10" s="796"/>
      <c r="D10" s="797"/>
      <c r="E10" s="795" t="s">
        <v>21</v>
      </c>
      <c r="F10" s="796"/>
      <c r="G10" s="796"/>
      <c r="H10" s="796"/>
      <c r="I10" s="796"/>
      <c r="J10" s="796"/>
      <c r="K10" s="796"/>
      <c r="L10" s="796"/>
      <c r="M10" s="844"/>
    </row>
    <row r="11" spans="1:13" x14ac:dyDescent="0.25">
      <c r="B11" s="804" t="s">
        <v>1311</v>
      </c>
      <c r="C11" s="794"/>
      <c r="D11" s="794"/>
      <c r="E11" s="839" t="s">
        <v>158</v>
      </c>
      <c r="F11" s="818" t="s">
        <v>158</v>
      </c>
      <c r="G11" s="818" t="s">
        <v>158</v>
      </c>
      <c r="H11" s="818" t="s">
        <v>158</v>
      </c>
      <c r="I11" s="818" t="s">
        <v>158</v>
      </c>
      <c r="J11" s="818" t="s">
        <v>158</v>
      </c>
      <c r="K11" s="818" t="s">
        <v>158</v>
      </c>
      <c r="L11" s="818" t="s">
        <v>158</v>
      </c>
      <c r="M11" s="859" t="s">
        <v>158</v>
      </c>
    </row>
    <row r="12" spans="1:13" x14ac:dyDescent="0.25">
      <c r="B12" s="804" t="s">
        <v>1312</v>
      </c>
      <c r="C12" s="794"/>
      <c r="D12" s="794"/>
      <c r="E12" s="839" t="s">
        <v>340</v>
      </c>
      <c r="F12" s="818" t="s">
        <v>340</v>
      </c>
      <c r="G12" s="818" t="s">
        <v>340</v>
      </c>
      <c r="H12" s="818" t="s">
        <v>340</v>
      </c>
      <c r="I12" s="818" t="s">
        <v>340</v>
      </c>
      <c r="J12" s="818" t="s">
        <v>340</v>
      </c>
      <c r="K12" s="818" t="s">
        <v>340</v>
      </c>
      <c r="L12" s="818" t="s">
        <v>340</v>
      </c>
      <c r="M12" s="859" t="s">
        <v>340</v>
      </c>
    </row>
    <row r="13" spans="1:13" x14ac:dyDescent="0.25">
      <c r="B13" s="804" t="s">
        <v>1313</v>
      </c>
      <c r="C13" s="794"/>
      <c r="D13" s="794"/>
      <c r="E13" s="821" t="s">
        <v>348</v>
      </c>
      <c r="F13" s="822" t="s">
        <v>348</v>
      </c>
      <c r="G13" s="822" t="s">
        <v>348</v>
      </c>
      <c r="H13" s="822" t="s">
        <v>348</v>
      </c>
      <c r="I13" s="822" t="s">
        <v>348</v>
      </c>
      <c r="J13" s="822" t="s">
        <v>348</v>
      </c>
      <c r="K13" s="822" t="s">
        <v>348</v>
      </c>
      <c r="L13" s="822" t="s">
        <v>348</v>
      </c>
      <c r="M13" s="823" t="s">
        <v>348</v>
      </c>
    </row>
    <row r="14" spans="1:13" x14ac:dyDescent="0.25">
      <c r="B14" s="804" t="s">
        <v>215</v>
      </c>
      <c r="C14" s="794"/>
      <c r="D14" s="794"/>
      <c r="E14" s="824"/>
      <c r="F14" s="825"/>
      <c r="G14" s="825"/>
      <c r="H14" s="825"/>
      <c r="I14" s="825"/>
      <c r="J14" s="825"/>
      <c r="K14" s="825"/>
      <c r="L14" s="825"/>
      <c r="M14" s="826"/>
    </row>
    <row r="15" spans="1:13" x14ac:dyDescent="0.25">
      <c r="B15" s="804" t="s">
        <v>216</v>
      </c>
      <c r="C15" s="794"/>
      <c r="D15" s="794"/>
      <c r="E15" s="814" t="s">
        <v>217</v>
      </c>
      <c r="F15" s="815"/>
      <c r="G15" s="815"/>
      <c r="H15" s="815"/>
      <c r="I15" s="815"/>
      <c r="J15" s="815"/>
      <c r="K15" s="815"/>
      <c r="L15" s="815"/>
      <c r="M15" s="816"/>
    </row>
    <row r="16" spans="1:13" x14ac:dyDescent="0.25">
      <c r="B16" s="804" t="s">
        <v>218</v>
      </c>
      <c r="C16" s="794"/>
      <c r="D16" s="794"/>
      <c r="E16" s="839" t="s">
        <v>382</v>
      </c>
      <c r="F16" s="818"/>
      <c r="G16" s="819"/>
      <c r="H16" s="821" t="s">
        <v>260</v>
      </c>
      <c r="I16" s="822"/>
      <c r="J16" s="822"/>
      <c r="K16" s="822"/>
      <c r="L16" s="822"/>
      <c r="M16" s="823"/>
    </row>
    <row r="17" spans="2:13" ht="15" customHeight="1" x14ac:dyDescent="0.25">
      <c r="B17" s="804" t="s">
        <v>221</v>
      </c>
      <c r="C17" s="794"/>
      <c r="D17" s="794"/>
      <c r="E17" s="821" t="s">
        <v>624</v>
      </c>
      <c r="F17" s="822"/>
      <c r="G17" s="822"/>
      <c r="H17" s="822"/>
      <c r="I17" s="822"/>
      <c r="J17" s="822"/>
      <c r="K17" s="822"/>
      <c r="L17" s="822"/>
      <c r="M17" s="823"/>
    </row>
    <row r="18" spans="2:13" ht="15" customHeight="1" x14ac:dyDescent="0.25">
      <c r="B18" s="820" t="s">
        <v>223</v>
      </c>
      <c r="C18" s="796"/>
      <c r="D18" s="797"/>
      <c r="E18" s="821" t="s">
        <v>386</v>
      </c>
      <c r="F18" s="822"/>
      <c r="G18" s="822"/>
      <c r="H18" s="822"/>
      <c r="I18" s="822"/>
      <c r="J18" s="822"/>
      <c r="K18" s="822"/>
      <c r="L18" s="822"/>
      <c r="M18" s="823"/>
    </row>
    <row r="19" spans="2:13" ht="16.2" thickBot="1" x14ac:dyDescent="0.3">
      <c r="B19" s="834" t="s">
        <v>225</v>
      </c>
      <c r="C19" s="835"/>
      <c r="D19" s="836"/>
      <c r="E19" s="860" t="s">
        <v>226</v>
      </c>
      <c r="F19" s="860"/>
      <c r="G19" s="837" t="s">
        <v>227</v>
      </c>
      <c r="H19" s="837"/>
      <c r="I19" s="837" t="s">
        <v>228</v>
      </c>
      <c r="J19" s="837"/>
      <c r="K19" s="837"/>
      <c r="L19" s="837"/>
      <c r="M19" s="838"/>
    </row>
    <row r="20" spans="2:13" x14ac:dyDescent="0.25">
      <c r="B20" s="827"/>
      <c r="C20" s="827"/>
      <c r="D20" s="827"/>
      <c r="E20" s="827"/>
      <c r="F20" s="827"/>
      <c r="G20" s="827"/>
      <c r="H20" s="827"/>
      <c r="I20" s="827"/>
      <c r="J20" s="827"/>
      <c r="K20" s="827"/>
      <c r="L20" s="827"/>
      <c r="M20" s="827"/>
    </row>
    <row r="21" spans="2:13" ht="15.6" x14ac:dyDescent="0.25">
      <c r="B21" s="828" t="s">
        <v>229</v>
      </c>
      <c r="C21" s="828"/>
      <c r="D21" s="828"/>
      <c r="E21" s="828"/>
      <c r="F21" s="828"/>
      <c r="G21" s="828"/>
      <c r="H21" s="828"/>
      <c r="I21" s="828"/>
      <c r="J21" s="828"/>
      <c r="K21" s="828"/>
      <c r="L21" s="828"/>
      <c r="M21" s="828"/>
    </row>
    <row r="22" spans="2:13" ht="15.6" thickBot="1" x14ac:dyDescent="0.3">
      <c r="B22" s="827"/>
      <c r="C22" s="827"/>
      <c r="D22" s="827"/>
      <c r="E22" s="827"/>
      <c r="F22" s="827"/>
      <c r="G22" s="827"/>
      <c r="H22" s="827"/>
      <c r="I22" s="827"/>
      <c r="J22" s="827"/>
      <c r="K22" s="827"/>
      <c r="L22" s="827"/>
      <c r="M22" s="827"/>
    </row>
    <row r="23" spans="2:13" ht="38.25" customHeight="1" x14ac:dyDescent="0.25">
      <c r="B23" s="829" t="s">
        <v>230</v>
      </c>
      <c r="C23" s="830"/>
      <c r="D23" s="830"/>
      <c r="E23" s="831" t="s">
        <v>387</v>
      </c>
      <c r="F23" s="832"/>
      <c r="G23" s="832"/>
      <c r="H23" s="832"/>
      <c r="I23" s="832"/>
      <c r="J23" s="832"/>
      <c r="K23" s="832"/>
      <c r="L23" s="832"/>
      <c r="M23" s="833"/>
    </row>
    <row r="24" spans="2:13" ht="66" customHeight="1" x14ac:dyDescent="0.25">
      <c r="B24" s="820" t="s">
        <v>231</v>
      </c>
      <c r="C24" s="796"/>
      <c r="D24" s="797"/>
      <c r="E24" s="821" t="s">
        <v>388</v>
      </c>
      <c r="F24" s="822"/>
      <c r="G24" s="822"/>
      <c r="H24" s="822"/>
      <c r="I24" s="822"/>
      <c r="J24" s="822"/>
      <c r="K24" s="822"/>
      <c r="L24" s="822"/>
      <c r="M24" s="823"/>
    </row>
    <row r="25" spans="2:13" ht="54" customHeight="1" x14ac:dyDescent="0.25">
      <c r="B25" s="804" t="s">
        <v>232</v>
      </c>
      <c r="C25" s="794"/>
      <c r="D25" s="794"/>
      <c r="E25" s="821" t="s">
        <v>389</v>
      </c>
      <c r="F25" s="822"/>
      <c r="G25" s="822"/>
      <c r="H25" s="822"/>
      <c r="I25" s="822"/>
      <c r="J25" s="822"/>
      <c r="K25" s="822"/>
      <c r="L25" s="822"/>
      <c r="M25" s="823"/>
    </row>
    <row r="26" spans="2:13" x14ac:dyDescent="0.25">
      <c r="B26" s="804" t="s">
        <v>233</v>
      </c>
      <c r="C26" s="794"/>
      <c r="D26" s="794"/>
      <c r="E26" s="850"/>
      <c r="F26" s="851"/>
      <c r="G26" s="851"/>
      <c r="H26" s="851"/>
      <c r="I26" s="851"/>
      <c r="J26" s="851"/>
      <c r="K26" s="851"/>
      <c r="L26" s="851"/>
      <c r="M26" s="852"/>
    </row>
    <row r="27" spans="2:13" x14ac:dyDescent="0.25">
      <c r="B27" s="804" t="s">
        <v>234</v>
      </c>
      <c r="C27" s="794"/>
      <c r="D27" s="794"/>
      <c r="E27" s="814"/>
      <c r="F27" s="815"/>
      <c r="G27" s="815"/>
      <c r="H27" s="815"/>
      <c r="I27" s="815"/>
      <c r="J27" s="815"/>
      <c r="K27" s="815"/>
      <c r="L27" s="815"/>
      <c r="M27" s="816"/>
    </row>
    <row r="28" spans="2:13" ht="33" customHeight="1" x14ac:dyDescent="0.25">
      <c r="B28" s="804" t="s">
        <v>235</v>
      </c>
      <c r="C28" s="794"/>
      <c r="D28" s="794"/>
      <c r="E28" s="814" t="s">
        <v>1296</v>
      </c>
      <c r="F28" s="815"/>
      <c r="G28" s="815"/>
      <c r="H28" s="815"/>
      <c r="I28" s="815"/>
      <c r="J28" s="815"/>
      <c r="K28" s="815"/>
      <c r="L28" s="815"/>
      <c r="M28" s="816"/>
    </row>
    <row r="29" spans="2:13" ht="15.6" x14ac:dyDescent="0.25">
      <c r="B29" s="817" t="s">
        <v>236</v>
      </c>
      <c r="C29" s="818"/>
      <c r="D29" s="819"/>
      <c r="E29" s="118"/>
      <c r="F29" s="794" t="s">
        <v>237</v>
      </c>
      <c r="G29" s="794"/>
      <c r="H29" s="142" t="s">
        <v>320</v>
      </c>
      <c r="I29" s="794" t="s">
        <v>239</v>
      </c>
      <c r="J29" s="794"/>
      <c r="K29" s="794" t="s">
        <v>240</v>
      </c>
      <c r="L29" s="794"/>
      <c r="M29" s="126" t="s">
        <v>265</v>
      </c>
    </row>
    <row r="30" spans="2:13" x14ac:dyDescent="0.25">
      <c r="B30" s="804" t="s">
        <v>242</v>
      </c>
      <c r="C30" s="794"/>
      <c r="D30" s="794"/>
      <c r="E30" s="805" t="s">
        <v>321</v>
      </c>
      <c r="F30" s="805"/>
      <c r="G30" s="805"/>
      <c r="H30" s="805"/>
      <c r="I30" s="805"/>
      <c r="J30" s="805"/>
      <c r="K30" s="805"/>
      <c r="L30" s="805"/>
      <c r="M30" s="806"/>
    </row>
    <row r="31" spans="2:13" ht="15.6" x14ac:dyDescent="0.25">
      <c r="B31" s="804" t="s">
        <v>218</v>
      </c>
      <c r="C31" s="794"/>
      <c r="D31" s="794"/>
      <c r="E31" s="794" t="s">
        <v>244</v>
      </c>
      <c r="F31" s="794"/>
      <c r="G31" s="794"/>
      <c r="H31" s="794"/>
      <c r="I31" s="794"/>
      <c r="J31" s="861" t="s">
        <v>245</v>
      </c>
      <c r="K31" s="861"/>
      <c r="L31" s="861"/>
      <c r="M31" s="862"/>
    </row>
    <row r="32" spans="2:13" x14ac:dyDescent="0.25">
      <c r="B32" s="804" t="s">
        <v>246</v>
      </c>
      <c r="C32" s="794"/>
      <c r="D32" s="794"/>
      <c r="E32" s="805" t="s">
        <v>247</v>
      </c>
      <c r="F32" s="805"/>
      <c r="G32" s="805"/>
      <c r="H32" s="805"/>
      <c r="I32" s="805"/>
      <c r="J32" s="805"/>
      <c r="K32" s="805"/>
      <c r="L32" s="805"/>
      <c r="M32" s="806"/>
    </row>
    <row r="33" spans="2:13" x14ac:dyDescent="0.25">
      <c r="B33" s="120" t="s">
        <v>248</v>
      </c>
      <c r="C33" s="118"/>
      <c r="D33" s="118"/>
      <c r="E33" s="794"/>
      <c r="F33" s="794"/>
      <c r="G33" s="794"/>
      <c r="H33" s="794"/>
      <c r="I33" s="794"/>
      <c r="J33" s="794"/>
      <c r="K33" s="794"/>
      <c r="L33" s="794"/>
      <c r="M33" s="807"/>
    </row>
    <row r="34" spans="2:13" x14ac:dyDescent="0.25">
      <c r="B34" s="808"/>
      <c r="C34" s="809"/>
      <c r="D34" s="809"/>
      <c r="E34" s="809"/>
      <c r="F34" s="809"/>
      <c r="G34" s="809"/>
      <c r="H34" s="809"/>
      <c r="I34" s="809"/>
      <c r="J34" s="809"/>
      <c r="K34" s="809"/>
      <c r="L34" s="809"/>
      <c r="M34" s="810"/>
    </row>
    <row r="35" spans="2:13" ht="15.6" x14ac:dyDescent="0.25">
      <c r="B35" s="811" t="s">
        <v>249</v>
      </c>
      <c r="C35" s="812"/>
      <c r="D35" s="812"/>
      <c r="E35" s="812"/>
      <c r="F35" s="812"/>
      <c r="G35" s="812"/>
      <c r="H35" s="812"/>
      <c r="I35" s="812"/>
      <c r="J35" s="812"/>
      <c r="K35" s="812"/>
      <c r="L35" s="812"/>
      <c r="M35" s="813"/>
    </row>
    <row r="36" spans="2:13" ht="15.6" thickBot="1" x14ac:dyDescent="0.3">
      <c r="B36" s="798"/>
      <c r="C36" s="799"/>
      <c r="D36" s="799"/>
      <c r="E36" s="799"/>
      <c r="F36" s="799"/>
      <c r="G36" s="799"/>
      <c r="H36" s="799"/>
      <c r="I36" s="799"/>
      <c r="J36" s="799"/>
      <c r="K36" s="799"/>
      <c r="L36" s="799"/>
      <c r="M36" s="800"/>
    </row>
    <row r="37" spans="2:13" x14ac:dyDescent="0.25">
      <c r="B37" s="801"/>
      <c r="C37" s="802"/>
      <c r="D37" s="802"/>
      <c r="E37" s="802"/>
      <c r="F37" s="802"/>
      <c r="G37" s="802"/>
      <c r="H37" s="802"/>
      <c r="I37" s="802"/>
      <c r="J37" s="802"/>
      <c r="K37" s="802"/>
      <c r="L37" s="802"/>
      <c r="M37" s="803"/>
    </row>
    <row r="39" spans="2:13" x14ac:dyDescent="0.25">
      <c r="C39" s="794" t="s">
        <v>250</v>
      </c>
      <c r="D39" s="794"/>
      <c r="E39" s="794"/>
      <c r="F39" s="794"/>
      <c r="G39" s="794"/>
      <c r="H39" s="794"/>
      <c r="I39" s="794"/>
      <c r="J39" s="794"/>
      <c r="K39" s="794"/>
      <c r="L39" s="794"/>
      <c r="M39" s="794"/>
    </row>
    <row r="40" spans="2:13" x14ac:dyDescent="0.25">
      <c r="C40" s="295" t="s">
        <v>251</v>
      </c>
      <c r="D40" s="795" t="s">
        <v>252</v>
      </c>
      <c r="E40" s="796"/>
      <c r="F40" s="796"/>
      <c r="G40" s="796"/>
      <c r="H40" s="795" t="s">
        <v>253</v>
      </c>
      <c r="I40" s="796"/>
      <c r="J40" s="796"/>
      <c r="K40" s="796"/>
      <c r="L40" s="796"/>
      <c r="M40" s="797"/>
    </row>
    <row r="41" spans="2:13" x14ac:dyDescent="0.25">
      <c r="C41" s="121">
        <v>42317</v>
      </c>
      <c r="D41" s="794" t="s">
        <v>254</v>
      </c>
      <c r="E41" s="794"/>
      <c r="F41" s="794"/>
      <c r="G41" s="794"/>
      <c r="H41" s="795" t="s">
        <v>255</v>
      </c>
      <c r="I41" s="796"/>
      <c r="J41" s="796"/>
      <c r="K41" s="796"/>
      <c r="L41" s="796"/>
      <c r="M41" s="797"/>
    </row>
    <row r="42" spans="2:13" x14ac:dyDescent="0.25">
      <c r="C42" s="295"/>
      <c r="D42" s="794"/>
      <c r="E42" s="794"/>
      <c r="F42" s="794"/>
      <c r="G42" s="794"/>
      <c r="H42" s="794"/>
      <c r="I42" s="794"/>
      <c r="J42" s="794"/>
      <c r="K42" s="794"/>
      <c r="L42" s="794"/>
      <c r="M42" s="794"/>
    </row>
    <row r="43" spans="2:13" x14ac:dyDescent="0.25">
      <c r="C43" s="295"/>
      <c r="D43" s="794"/>
      <c r="E43" s="794"/>
      <c r="F43" s="794"/>
      <c r="G43" s="794"/>
      <c r="H43" s="794"/>
      <c r="I43" s="794"/>
      <c r="J43" s="794"/>
      <c r="K43" s="794"/>
      <c r="L43" s="794"/>
      <c r="M43" s="794"/>
    </row>
    <row r="44" spans="2:13" x14ac:dyDescent="0.25">
      <c r="C44" s="295"/>
      <c r="D44" s="794"/>
      <c r="E44" s="794"/>
      <c r="F44" s="794"/>
      <c r="G44" s="794"/>
      <c r="H44" s="794"/>
      <c r="I44" s="794"/>
      <c r="J44" s="794"/>
      <c r="K44" s="794"/>
      <c r="L44" s="794"/>
      <c r="M44" s="794"/>
    </row>
    <row r="45" spans="2:13" x14ac:dyDescent="0.25">
      <c r="C45" s="295"/>
      <c r="D45" s="794"/>
      <c r="E45" s="794"/>
      <c r="F45" s="794"/>
      <c r="G45" s="794"/>
      <c r="H45" s="794"/>
      <c r="I45" s="794"/>
      <c r="J45" s="794"/>
      <c r="K45" s="794"/>
      <c r="L45" s="794"/>
      <c r="M45" s="794"/>
    </row>
    <row r="46" spans="2:13" x14ac:dyDescent="0.25">
      <c r="C46" s="295"/>
      <c r="D46" s="794"/>
      <c r="E46" s="794"/>
      <c r="F46" s="794"/>
      <c r="G46" s="794"/>
      <c r="H46" s="794"/>
      <c r="I46" s="794"/>
      <c r="J46" s="794"/>
      <c r="K46" s="794"/>
      <c r="L46" s="794"/>
      <c r="M46" s="794"/>
    </row>
    <row r="47" spans="2:13" x14ac:dyDescent="0.25">
      <c r="C47" s="295"/>
      <c r="D47" s="794"/>
      <c r="E47" s="794"/>
      <c r="F47" s="794"/>
      <c r="G47" s="794"/>
      <c r="H47" s="794"/>
      <c r="I47" s="794"/>
      <c r="J47" s="794"/>
      <c r="K47" s="794"/>
      <c r="L47" s="794"/>
      <c r="M47" s="794"/>
    </row>
    <row r="48" spans="2:13" x14ac:dyDescent="0.25">
      <c r="C48" s="295"/>
      <c r="D48" s="794"/>
      <c r="E48" s="794"/>
      <c r="F48" s="794"/>
      <c r="G48" s="794"/>
      <c r="H48" s="794"/>
      <c r="I48" s="794"/>
      <c r="J48" s="794"/>
      <c r="K48" s="794"/>
      <c r="L48" s="794"/>
      <c r="M48" s="794"/>
    </row>
    <row r="49" spans="3:13" x14ac:dyDescent="0.25">
      <c r="C49" s="295"/>
      <c r="D49" s="794"/>
      <c r="E49" s="794"/>
      <c r="F49" s="794"/>
      <c r="G49" s="794"/>
      <c r="H49" s="794"/>
      <c r="I49" s="794"/>
      <c r="J49" s="794"/>
      <c r="K49" s="794"/>
      <c r="L49" s="794"/>
      <c r="M49" s="794"/>
    </row>
  </sheetData>
  <sheetProtection algorithmName="SHA-512" hashValue="5jl0UU22tMlRRgu4B4GMhfHCFdVmLHt9Asek5xczpKiNT2Z9uB/8qy0aDiFI5Ac5yAc6MjKLu6nAe8/z7NT6rg==" saltValue="qPUs8t+dqOdQnB9VrvpR2Q==" spinCount="100000" sheet="1" objects="1" scenarios="1"/>
  <mergeCells count="88">
    <mergeCell ref="D47:G47"/>
    <mergeCell ref="H47:M47"/>
    <mergeCell ref="D48:G48"/>
    <mergeCell ref="H48:M48"/>
    <mergeCell ref="D49:G49"/>
    <mergeCell ref="H49:M49"/>
    <mergeCell ref="D44:G44"/>
    <mergeCell ref="H44:M44"/>
    <mergeCell ref="D45:G45"/>
    <mergeCell ref="H45:M45"/>
    <mergeCell ref="D46:G46"/>
    <mergeCell ref="H46:M46"/>
    <mergeCell ref="D41:G41"/>
    <mergeCell ref="H41:M41"/>
    <mergeCell ref="D42:G42"/>
    <mergeCell ref="H42:M42"/>
    <mergeCell ref="D43:G43"/>
    <mergeCell ref="H43:M43"/>
    <mergeCell ref="D40:G40"/>
    <mergeCell ref="H40:M40"/>
    <mergeCell ref="B31:D31"/>
    <mergeCell ref="E31:I31"/>
    <mergeCell ref="J31:M31"/>
    <mergeCell ref="B32:D32"/>
    <mergeCell ref="E32:M32"/>
    <mergeCell ref="E33:M33"/>
    <mergeCell ref="B34:M34"/>
    <mergeCell ref="B35:M35"/>
    <mergeCell ref="B36:M36"/>
    <mergeCell ref="B37:M37"/>
    <mergeCell ref="C39:M39"/>
    <mergeCell ref="B29:D29"/>
    <mergeCell ref="F29:G29"/>
    <mergeCell ref="I29:J29"/>
    <mergeCell ref="K29:L29"/>
    <mergeCell ref="B30:D30"/>
    <mergeCell ref="E30:M30"/>
    <mergeCell ref="B26:D26"/>
    <mergeCell ref="E26:M26"/>
    <mergeCell ref="B27:D27"/>
    <mergeCell ref="E27:M27"/>
    <mergeCell ref="B28:D28"/>
    <mergeCell ref="E28:M28"/>
    <mergeCell ref="B25:D25"/>
    <mergeCell ref="E25:M25"/>
    <mergeCell ref="B19:D19"/>
    <mergeCell ref="E19:F19"/>
    <mergeCell ref="G19:H19"/>
    <mergeCell ref="I19:M19"/>
    <mergeCell ref="B20:M20"/>
    <mergeCell ref="B21:M21"/>
    <mergeCell ref="B22:M22"/>
    <mergeCell ref="B23:D23"/>
    <mergeCell ref="E23:M23"/>
    <mergeCell ref="B24:D24"/>
    <mergeCell ref="E24:M24"/>
    <mergeCell ref="B18:D18"/>
    <mergeCell ref="E18:M18"/>
    <mergeCell ref="B13:D13"/>
    <mergeCell ref="E13:M13"/>
    <mergeCell ref="B14:D14"/>
    <mergeCell ref="E14:M14"/>
    <mergeCell ref="B15:D15"/>
    <mergeCell ref="E15:M15"/>
    <mergeCell ref="B16:D16"/>
    <mergeCell ref="E16:G16"/>
    <mergeCell ref="H16:M16"/>
    <mergeCell ref="B17:D17"/>
    <mergeCell ref="E17:M17"/>
    <mergeCell ref="B10:D10"/>
    <mergeCell ref="E10:M10"/>
    <mergeCell ref="B11:D11"/>
    <mergeCell ref="E11:M11"/>
    <mergeCell ref="B12:D12"/>
    <mergeCell ref="E12:M12"/>
    <mergeCell ref="B9:D9"/>
    <mergeCell ref="E9:M9"/>
    <mergeCell ref="B2:M2"/>
    <mergeCell ref="B3:M3"/>
    <mergeCell ref="B4:E4"/>
    <mergeCell ref="F4:I4"/>
    <mergeCell ref="J4:M4"/>
    <mergeCell ref="B5:J5"/>
    <mergeCell ref="B6:M6"/>
    <mergeCell ref="B7:J7"/>
    <mergeCell ref="B8:D8"/>
    <mergeCell ref="E8:G8"/>
    <mergeCell ref="H8:M8"/>
  </mergeCells>
  <hyperlinks>
    <hyperlink ref="A1" location="'5.1.1.a.1'!A1" display="REGRESAR"/>
  </hyperlinks>
  <printOptions verticalCentered="1"/>
  <pageMargins left="2.0866141732283467" right="0.70866141732283472" top="0.74803149606299213" bottom="0.74803149606299213" header="0.31496062992125984" footer="0.31496062992125984"/>
  <pageSetup paperSize="66" scale="45"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M49"/>
  <sheetViews>
    <sheetView showGridLines="0" zoomScale="80" zoomScaleNormal="80" workbookViewId="0">
      <selection activeCell="E11" sqref="E11:M13"/>
    </sheetView>
  </sheetViews>
  <sheetFormatPr defaultColWidth="11.44140625" defaultRowHeight="15" x14ac:dyDescent="0.25"/>
  <cols>
    <col min="1" max="1" width="11.44140625" style="116"/>
    <col min="2" max="2" width="11.44140625" style="117"/>
    <col min="3" max="3" width="22.88671875" style="117" customWidth="1"/>
    <col min="4" max="4" width="14.44140625" style="117" customWidth="1"/>
    <col min="5" max="10" width="11.44140625" style="117"/>
    <col min="11" max="11" width="13.6640625" style="117" customWidth="1"/>
    <col min="12" max="12" width="11.44140625" style="117"/>
    <col min="13" max="13" width="20.6640625" style="117" customWidth="1"/>
    <col min="14" max="16384" width="11.44140625" style="116"/>
  </cols>
  <sheetData>
    <row r="1" spans="1:13" x14ac:dyDescent="0.25">
      <c r="A1" s="188" t="s">
        <v>183</v>
      </c>
    </row>
    <row r="2" spans="1:13" ht="15.6" x14ac:dyDescent="0.25">
      <c r="B2" s="828" t="s">
        <v>202</v>
      </c>
      <c r="C2" s="828"/>
      <c r="D2" s="828"/>
      <c r="E2" s="828"/>
      <c r="F2" s="828"/>
      <c r="G2" s="828"/>
      <c r="H2" s="828"/>
      <c r="I2" s="828"/>
      <c r="J2" s="828"/>
      <c r="K2" s="828"/>
      <c r="L2" s="828"/>
      <c r="M2" s="828"/>
    </row>
    <row r="3" spans="1:13" ht="15.6" thickBot="1" x14ac:dyDescent="0.3">
      <c r="B3" s="827"/>
      <c r="C3" s="827"/>
      <c r="D3" s="827"/>
      <c r="E3" s="827"/>
      <c r="F3" s="827"/>
      <c r="G3" s="827"/>
      <c r="H3" s="827"/>
      <c r="I3" s="827"/>
      <c r="J3" s="827"/>
      <c r="K3" s="827"/>
      <c r="L3" s="827"/>
      <c r="M3" s="827"/>
    </row>
    <row r="4" spans="1:13" ht="16.2" thickBot="1" x14ac:dyDescent="0.3">
      <c r="B4" s="847" t="s">
        <v>286</v>
      </c>
      <c r="C4" s="848"/>
      <c r="D4" s="848"/>
      <c r="E4" s="848"/>
      <c r="F4" s="848" t="s">
        <v>287</v>
      </c>
      <c r="G4" s="848"/>
      <c r="H4" s="848"/>
      <c r="I4" s="848"/>
      <c r="J4" s="848" t="s">
        <v>205</v>
      </c>
      <c r="K4" s="848"/>
      <c r="L4" s="848"/>
      <c r="M4" s="849"/>
    </row>
    <row r="5" spans="1:13" x14ac:dyDescent="0.25">
      <c r="B5" s="845" t="s">
        <v>206</v>
      </c>
      <c r="C5" s="845"/>
      <c r="D5" s="845"/>
      <c r="E5" s="845"/>
      <c r="F5" s="845"/>
      <c r="G5" s="845"/>
      <c r="H5" s="845"/>
      <c r="I5" s="845"/>
      <c r="J5" s="845"/>
    </row>
    <row r="6" spans="1:13" ht="15.6" x14ac:dyDescent="0.25">
      <c r="B6" s="828" t="s">
        <v>207</v>
      </c>
      <c r="C6" s="828"/>
      <c r="D6" s="828"/>
      <c r="E6" s="828"/>
      <c r="F6" s="828"/>
      <c r="G6" s="828"/>
      <c r="H6" s="828"/>
      <c r="I6" s="828"/>
      <c r="J6" s="828"/>
      <c r="K6" s="828"/>
      <c r="L6" s="828"/>
      <c r="M6" s="828"/>
    </row>
    <row r="7" spans="1:13" ht="15.6" thickBot="1" x14ac:dyDescent="0.3">
      <c r="B7" s="827"/>
      <c r="C7" s="827"/>
      <c r="D7" s="827"/>
      <c r="E7" s="827"/>
      <c r="F7" s="827"/>
      <c r="G7" s="827"/>
      <c r="H7" s="827"/>
      <c r="I7" s="827"/>
      <c r="J7" s="827"/>
    </row>
    <row r="8" spans="1:13" x14ac:dyDescent="0.25">
      <c r="B8" s="829" t="s">
        <v>208</v>
      </c>
      <c r="C8" s="830"/>
      <c r="D8" s="830"/>
      <c r="E8" s="830" t="s">
        <v>1500</v>
      </c>
      <c r="F8" s="830"/>
      <c r="G8" s="830"/>
      <c r="H8" s="830" t="s">
        <v>209</v>
      </c>
      <c r="I8" s="830"/>
      <c r="J8" s="830"/>
      <c r="K8" s="830"/>
      <c r="L8" s="830"/>
      <c r="M8" s="846"/>
    </row>
    <row r="9" spans="1:13" ht="15.6" x14ac:dyDescent="0.25">
      <c r="B9" s="820" t="s">
        <v>210</v>
      </c>
      <c r="C9" s="796"/>
      <c r="D9" s="797"/>
      <c r="E9" s="841" t="s">
        <v>390</v>
      </c>
      <c r="F9" s="842"/>
      <c r="G9" s="842"/>
      <c r="H9" s="842"/>
      <c r="I9" s="842"/>
      <c r="J9" s="842"/>
      <c r="K9" s="842"/>
      <c r="L9" s="842"/>
      <c r="M9" s="843"/>
    </row>
    <row r="10" spans="1:13" x14ac:dyDescent="0.25">
      <c r="B10" s="820" t="s">
        <v>211</v>
      </c>
      <c r="C10" s="796"/>
      <c r="D10" s="797"/>
      <c r="E10" s="795" t="s">
        <v>21</v>
      </c>
      <c r="F10" s="796"/>
      <c r="G10" s="796"/>
      <c r="H10" s="796"/>
      <c r="I10" s="796"/>
      <c r="J10" s="796"/>
      <c r="K10" s="796"/>
      <c r="L10" s="796"/>
      <c r="M10" s="844"/>
    </row>
    <row r="11" spans="1:13" x14ac:dyDescent="0.25">
      <c r="B11" s="804" t="s">
        <v>1311</v>
      </c>
      <c r="C11" s="794"/>
      <c r="D11" s="794"/>
      <c r="E11" s="839" t="s">
        <v>158</v>
      </c>
      <c r="F11" s="818" t="s">
        <v>158</v>
      </c>
      <c r="G11" s="818" t="s">
        <v>158</v>
      </c>
      <c r="H11" s="818" t="s">
        <v>158</v>
      </c>
      <c r="I11" s="818" t="s">
        <v>158</v>
      </c>
      <c r="J11" s="818" t="s">
        <v>158</v>
      </c>
      <c r="K11" s="818" t="s">
        <v>158</v>
      </c>
      <c r="L11" s="818" t="s">
        <v>158</v>
      </c>
      <c r="M11" s="859" t="s">
        <v>158</v>
      </c>
    </row>
    <row r="12" spans="1:13" x14ac:dyDescent="0.25">
      <c r="B12" s="804" t="s">
        <v>1312</v>
      </c>
      <c r="C12" s="794"/>
      <c r="D12" s="794"/>
      <c r="E12" s="839" t="s">
        <v>340</v>
      </c>
      <c r="F12" s="818" t="s">
        <v>340</v>
      </c>
      <c r="G12" s="818" t="s">
        <v>340</v>
      </c>
      <c r="H12" s="818" t="s">
        <v>340</v>
      </c>
      <c r="I12" s="818" t="s">
        <v>340</v>
      </c>
      <c r="J12" s="818" t="s">
        <v>340</v>
      </c>
      <c r="K12" s="818" t="s">
        <v>340</v>
      </c>
      <c r="L12" s="818" t="s">
        <v>340</v>
      </c>
      <c r="M12" s="859" t="s">
        <v>340</v>
      </c>
    </row>
    <row r="13" spans="1:13" x14ac:dyDescent="0.25">
      <c r="B13" s="804" t="s">
        <v>1313</v>
      </c>
      <c r="C13" s="794"/>
      <c r="D13" s="794"/>
      <c r="E13" s="821" t="s">
        <v>348</v>
      </c>
      <c r="F13" s="822" t="s">
        <v>348</v>
      </c>
      <c r="G13" s="822" t="s">
        <v>348</v>
      </c>
      <c r="H13" s="822" t="s">
        <v>348</v>
      </c>
      <c r="I13" s="822" t="s">
        <v>348</v>
      </c>
      <c r="J13" s="822" t="s">
        <v>348</v>
      </c>
      <c r="K13" s="822" t="s">
        <v>348</v>
      </c>
      <c r="L13" s="822" t="s">
        <v>348</v>
      </c>
      <c r="M13" s="823" t="s">
        <v>348</v>
      </c>
    </row>
    <row r="14" spans="1:13" x14ac:dyDescent="0.25">
      <c r="B14" s="804" t="s">
        <v>215</v>
      </c>
      <c r="C14" s="794"/>
      <c r="D14" s="794"/>
      <c r="E14" s="824"/>
      <c r="F14" s="825"/>
      <c r="G14" s="825"/>
      <c r="H14" s="825"/>
      <c r="I14" s="825"/>
      <c r="J14" s="825"/>
      <c r="K14" s="825"/>
      <c r="L14" s="825"/>
      <c r="M14" s="826"/>
    </row>
    <row r="15" spans="1:13" x14ac:dyDescent="0.25">
      <c r="B15" s="804" t="s">
        <v>216</v>
      </c>
      <c r="C15" s="794"/>
      <c r="D15" s="794"/>
      <c r="E15" s="814" t="s">
        <v>217</v>
      </c>
      <c r="F15" s="815"/>
      <c r="G15" s="815"/>
      <c r="H15" s="815"/>
      <c r="I15" s="815"/>
      <c r="J15" s="815"/>
      <c r="K15" s="815"/>
      <c r="L15" s="815"/>
      <c r="M15" s="816"/>
    </row>
    <row r="16" spans="1:13" ht="15" customHeight="1" x14ac:dyDescent="0.25">
      <c r="B16" s="804" t="s">
        <v>218</v>
      </c>
      <c r="C16" s="794"/>
      <c r="D16" s="794"/>
      <c r="E16" s="839" t="s">
        <v>382</v>
      </c>
      <c r="F16" s="818"/>
      <c r="G16" s="819"/>
      <c r="H16" s="821" t="s">
        <v>260</v>
      </c>
      <c r="I16" s="822"/>
      <c r="J16" s="822"/>
      <c r="K16" s="822"/>
      <c r="L16" s="822"/>
      <c r="M16" s="823"/>
    </row>
    <row r="17" spans="2:13" ht="15" customHeight="1" x14ac:dyDescent="0.25">
      <c r="B17" s="804" t="s">
        <v>221</v>
      </c>
      <c r="C17" s="794"/>
      <c r="D17" s="794"/>
      <c r="E17" s="821" t="s">
        <v>624</v>
      </c>
      <c r="F17" s="822"/>
      <c r="G17" s="822"/>
      <c r="H17" s="822"/>
      <c r="I17" s="822"/>
      <c r="J17" s="822"/>
      <c r="K17" s="822"/>
      <c r="L17" s="822"/>
      <c r="M17" s="823"/>
    </row>
    <row r="18" spans="2:13" x14ac:dyDescent="0.25">
      <c r="B18" s="820" t="s">
        <v>223</v>
      </c>
      <c r="C18" s="796"/>
      <c r="D18" s="797"/>
      <c r="E18" s="821" t="s">
        <v>386</v>
      </c>
      <c r="F18" s="822"/>
      <c r="G18" s="822"/>
      <c r="H18" s="822"/>
      <c r="I18" s="822"/>
      <c r="J18" s="822"/>
      <c r="K18" s="822"/>
      <c r="L18" s="822"/>
      <c r="M18" s="823"/>
    </row>
    <row r="19" spans="2:13" ht="16.2" thickBot="1" x14ac:dyDescent="0.3">
      <c r="B19" s="834" t="s">
        <v>225</v>
      </c>
      <c r="C19" s="835"/>
      <c r="D19" s="836"/>
      <c r="E19" s="860" t="s">
        <v>226</v>
      </c>
      <c r="F19" s="860"/>
      <c r="G19" s="837" t="s">
        <v>227</v>
      </c>
      <c r="H19" s="837"/>
      <c r="I19" s="837" t="s">
        <v>228</v>
      </c>
      <c r="J19" s="837"/>
      <c r="K19" s="837"/>
      <c r="L19" s="837"/>
      <c r="M19" s="838"/>
    </row>
    <row r="20" spans="2:13" x14ac:dyDescent="0.25">
      <c r="B20" s="827"/>
      <c r="C20" s="827"/>
      <c r="D20" s="827"/>
      <c r="E20" s="827"/>
      <c r="F20" s="827"/>
      <c r="G20" s="827"/>
      <c r="H20" s="827"/>
      <c r="I20" s="827"/>
      <c r="J20" s="827"/>
      <c r="K20" s="827"/>
      <c r="L20" s="827"/>
      <c r="M20" s="827"/>
    </row>
    <row r="21" spans="2:13" ht="15.6" x14ac:dyDescent="0.25">
      <c r="B21" s="828" t="s">
        <v>229</v>
      </c>
      <c r="C21" s="828"/>
      <c r="D21" s="828"/>
      <c r="E21" s="828"/>
      <c r="F21" s="828"/>
      <c r="G21" s="828"/>
      <c r="H21" s="828"/>
      <c r="I21" s="828"/>
      <c r="J21" s="828"/>
      <c r="K21" s="828"/>
      <c r="L21" s="828"/>
      <c r="M21" s="828"/>
    </row>
    <row r="22" spans="2:13" ht="15.6" thickBot="1" x14ac:dyDescent="0.3">
      <c r="B22" s="827"/>
      <c r="C22" s="827"/>
      <c r="D22" s="827"/>
      <c r="E22" s="827"/>
      <c r="F22" s="827"/>
      <c r="G22" s="827"/>
      <c r="H22" s="827"/>
      <c r="I22" s="827"/>
      <c r="J22" s="827"/>
      <c r="K22" s="827"/>
      <c r="L22" s="827"/>
      <c r="M22" s="827"/>
    </row>
    <row r="23" spans="2:13" ht="33" customHeight="1" x14ac:dyDescent="0.25">
      <c r="B23" s="829" t="s">
        <v>230</v>
      </c>
      <c r="C23" s="830"/>
      <c r="D23" s="830"/>
      <c r="E23" s="831" t="s">
        <v>391</v>
      </c>
      <c r="F23" s="832"/>
      <c r="G23" s="832"/>
      <c r="H23" s="832"/>
      <c r="I23" s="832"/>
      <c r="J23" s="832"/>
      <c r="K23" s="832"/>
      <c r="L23" s="832"/>
      <c r="M23" s="833"/>
    </row>
    <row r="24" spans="2:13" ht="187.5" customHeight="1" x14ac:dyDescent="0.25">
      <c r="B24" s="820" t="s">
        <v>231</v>
      </c>
      <c r="C24" s="796"/>
      <c r="D24" s="797"/>
      <c r="E24" s="821" t="s">
        <v>392</v>
      </c>
      <c r="F24" s="825"/>
      <c r="G24" s="825"/>
      <c r="H24" s="825"/>
      <c r="I24" s="825"/>
      <c r="J24" s="825"/>
      <c r="K24" s="825"/>
      <c r="L24" s="825"/>
      <c r="M24" s="826"/>
    </row>
    <row r="25" spans="2:13" ht="60" customHeight="1" x14ac:dyDescent="0.25">
      <c r="B25" s="804" t="s">
        <v>232</v>
      </c>
      <c r="C25" s="794"/>
      <c r="D25" s="794"/>
      <c r="E25" s="821" t="s">
        <v>393</v>
      </c>
      <c r="F25" s="822"/>
      <c r="G25" s="822"/>
      <c r="H25" s="822"/>
      <c r="I25" s="822"/>
      <c r="J25" s="822"/>
      <c r="K25" s="822"/>
      <c r="L25" s="822"/>
      <c r="M25" s="823"/>
    </row>
    <row r="26" spans="2:13" x14ac:dyDescent="0.25">
      <c r="B26" s="804" t="s">
        <v>233</v>
      </c>
      <c r="C26" s="794"/>
      <c r="D26" s="794"/>
      <c r="E26" s="850"/>
      <c r="F26" s="851"/>
      <c r="G26" s="851"/>
      <c r="H26" s="851"/>
      <c r="I26" s="851"/>
      <c r="J26" s="851"/>
      <c r="K26" s="851"/>
      <c r="L26" s="851"/>
      <c r="M26" s="852"/>
    </row>
    <row r="27" spans="2:13" x14ac:dyDescent="0.25">
      <c r="B27" s="804" t="s">
        <v>234</v>
      </c>
      <c r="C27" s="794"/>
      <c r="D27" s="794"/>
      <c r="E27" s="814"/>
      <c r="F27" s="815"/>
      <c r="G27" s="815"/>
      <c r="H27" s="815"/>
      <c r="I27" s="815"/>
      <c r="J27" s="815"/>
      <c r="K27" s="815"/>
      <c r="L27" s="815"/>
      <c r="M27" s="816"/>
    </row>
    <row r="28" spans="2:13" x14ac:dyDescent="0.25">
      <c r="B28" s="804" t="s">
        <v>235</v>
      </c>
      <c r="C28" s="794"/>
      <c r="D28" s="794"/>
      <c r="E28" s="814" t="s">
        <v>1296</v>
      </c>
      <c r="F28" s="815"/>
      <c r="G28" s="815"/>
      <c r="H28" s="815"/>
      <c r="I28" s="815"/>
      <c r="J28" s="815"/>
      <c r="K28" s="815"/>
      <c r="L28" s="815"/>
      <c r="M28" s="816"/>
    </row>
    <row r="29" spans="2:13" ht="15.6" x14ac:dyDescent="0.25">
      <c r="B29" s="817" t="s">
        <v>236</v>
      </c>
      <c r="C29" s="818"/>
      <c r="D29" s="819"/>
      <c r="E29" s="118"/>
      <c r="F29" s="794" t="s">
        <v>237</v>
      </c>
      <c r="G29" s="794"/>
      <c r="H29" s="142" t="s">
        <v>320</v>
      </c>
      <c r="I29" s="794" t="s">
        <v>239</v>
      </c>
      <c r="J29" s="794"/>
      <c r="K29" s="794" t="s">
        <v>240</v>
      </c>
      <c r="L29" s="794"/>
      <c r="M29" s="126" t="s">
        <v>265</v>
      </c>
    </row>
    <row r="30" spans="2:13" x14ac:dyDescent="0.25">
      <c r="B30" s="804" t="s">
        <v>242</v>
      </c>
      <c r="C30" s="794"/>
      <c r="D30" s="794"/>
      <c r="E30" s="805" t="s">
        <v>321</v>
      </c>
      <c r="F30" s="805"/>
      <c r="G30" s="805"/>
      <c r="H30" s="805"/>
      <c r="I30" s="805"/>
      <c r="J30" s="805"/>
      <c r="K30" s="805"/>
      <c r="L30" s="805"/>
      <c r="M30" s="806"/>
    </row>
    <row r="31" spans="2:13" ht="15.6" x14ac:dyDescent="0.25">
      <c r="B31" s="804" t="s">
        <v>218</v>
      </c>
      <c r="C31" s="794"/>
      <c r="D31" s="794"/>
      <c r="E31" s="794" t="s">
        <v>244</v>
      </c>
      <c r="F31" s="794"/>
      <c r="G31" s="794"/>
      <c r="H31" s="794"/>
      <c r="I31" s="794"/>
      <c r="J31" s="861" t="s">
        <v>245</v>
      </c>
      <c r="K31" s="861"/>
      <c r="L31" s="861"/>
      <c r="M31" s="862"/>
    </row>
    <row r="32" spans="2:13" x14ac:dyDescent="0.25">
      <c r="B32" s="804" t="s">
        <v>246</v>
      </c>
      <c r="C32" s="794"/>
      <c r="D32" s="794"/>
      <c r="E32" s="805" t="s">
        <v>247</v>
      </c>
      <c r="F32" s="805"/>
      <c r="G32" s="805"/>
      <c r="H32" s="805"/>
      <c r="I32" s="805"/>
      <c r="J32" s="805"/>
      <c r="K32" s="805"/>
      <c r="L32" s="805"/>
      <c r="M32" s="806"/>
    </row>
    <row r="33" spans="2:13" x14ac:dyDescent="0.25">
      <c r="B33" s="120" t="s">
        <v>248</v>
      </c>
      <c r="C33" s="118"/>
      <c r="D33" s="118"/>
      <c r="E33" s="794"/>
      <c r="F33" s="794"/>
      <c r="G33" s="794"/>
      <c r="H33" s="794"/>
      <c r="I33" s="794"/>
      <c r="J33" s="794"/>
      <c r="K33" s="794"/>
      <c r="L33" s="794"/>
      <c r="M33" s="807"/>
    </row>
    <row r="34" spans="2:13" x14ac:dyDescent="0.25">
      <c r="B34" s="808"/>
      <c r="C34" s="809"/>
      <c r="D34" s="809"/>
      <c r="E34" s="809"/>
      <c r="F34" s="809"/>
      <c r="G34" s="809"/>
      <c r="H34" s="809"/>
      <c r="I34" s="809"/>
      <c r="J34" s="809"/>
      <c r="K34" s="809"/>
      <c r="L34" s="809"/>
      <c r="M34" s="810"/>
    </row>
    <row r="35" spans="2:13" ht="15.6" x14ac:dyDescent="0.25">
      <c r="B35" s="811" t="s">
        <v>249</v>
      </c>
      <c r="C35" s="812"/>
      <c r="D35" s="812"/>
      <c r="E35" s="812"/>
      <c r="F35" s="812"/>
      <c r="G35" s="812"/>
      <c r="H35" s="812"/>
      <c r="I35" s="812"/>
      <c r="J35" s="812"/>
      <c r="K35" s="812"/>
      <c r="L35" s="812"/>
      <c r="M35" s="813"/>
    </row>
    <row r="36" spans="2:13" ht="15.6" thickBot="1" x14ac:dyDescent="0.3">
      <c r="B36" s="798"/>
      <c r="C36" s="799"/>
      <c r="D36" s="799"/>
      <c r="E36" s="799"/>
      <c r="F36" s="799"/>
      <c r="G36" s="799"/>
      <c r="H36" s="799"/>
      <c r="I36" s="799"/>
      <c r="J36" s="799"/>
      <c r="K36" s="799"/>
      <c r="L36" s="799"/>
      <c r="M36" s="800"/>
    </row>
    <row r="37" spans="2:13" x14ac:dyDescent="0.25">
      <c r="B37" s="801"/>
      <c r="C37" s="802"/>
      <c r="D37" s="802"/>
      <c r="E37" s="802"/>
      <c r="F37" s="802"/>
      <c r="G37" s="802"/>
      <c r="H37" s="802"/>
      <c r="I37" s="802"/>
      <c r="J37" s="802"/>
      <c r="K37" s="802"/>
      <c r="L37" s="802"/>
      <c r="M37" s="803"/>
    </row>
    <row r="39" spans="2:13" x14ac:dyDescent="0.25">
      <c r="C39" s="794" t="s">
        <v>250</v>
      </c>
      <c r="D39" s="794"/>
      <c r="E39" s="794"/>
      <c r="F39" s="794"/>
      <c r="G39" s="794"/>
      <c r="H39" s="794"/>
      <c r="I39" s="794"/>
      <c r="J39" s="794"/>
      <c r="K39" s="794"/>
      <c r="L39" s="794"/>
      <c r="M39" s="794"/>
    </row>
    <row r="40" spans="2:13" x14ac:dyDescent="0.25">
      <c r="C40" s="118" t="s">
        <v>251</v>
      </c>
      <c r="D40" s="795" t="s">
        <v>252</v>
      </c>
      <c r="E40" s="796"/>
      <c r="F40" s="796"/>
      <c r="G40" s="796"/>
      <c r="H40" s="795" t="s">
        <v>253</v>
      </c>
      <c r="I40" s="796"/>
      <c r="J40" s="796"/>
      <c r="K40" s="796"/>
      <c r="L40" s="796"/>
      <c r="M40" s="797"/>
    </row>
    <row r="41" spans="2:13" x14ac:dyDescent="0.25">
      <c r="C41" s="121">
        <v>42317</v>
      </c>
      <c r="D41" s="794" t="s">
        <v>254</v>
      </c>
      <c r="E41" s="794"/>
      <c r="F41" s="794"/>
      <c r="G41" s="794"/>
      <c r="H41" s="795" t="s">
        <v>255</v>
      </c>
      <c r="I41" s="796"/>
      <c r="J41" s="796"/>
      <c r="K41" s="796"/>
      <c r="L41" s="796"/>
      <c r="M41" s="797"/>
    </row>
    <row r="42" spans="2:13" x14ac:dyDescent="0.25">
      <c r="C42" s="118"/>
      <c r="D42" s="794"/>
      <c r="E42" s="794"/>
      <c r="F42" s="794"/>
      <c r="G42" s="794"/>
      <c r="H42" s="794"/>
      <c r="I42" s="794"/>
      <c r="J42" s="794"/>
      <c r="K42" s="794"/>
      <c r="L42" s="794"/>
      <c r="M42" s="794"/>
    </row>
    <row r="43" spans="2:13" x14ac:dyDescent="0.25">
      <c r="C43" s="118"/>
      <c r="D43" s="794"/>
      <c r="E43" s="794"/>
      <c r="F43" s="794"/>
      <c r="G43" s="794"/>
      <c r="H43" s="794"/>
      <c r="I43" s="794"/>
      <c r="J43" s="794"/>
      <c r="K43" s="794"/>
      <c r="L43" s="794"/>
      <c r="M43" s="794"/>
    </row>
    <row r="44" spans="2:13" x14ac:dyDescent="0.25">
      <c r="C44" s="118"/>
      <c r="D44" s="794"/>
      <c r="E44" s="794"/>
      <c r="F44" s="794"/>
      <c r="G44" s="794"/>
      <c r="H44" s="794"/>
      <c r="I44" s="794"/>
      <c r="J44" s="794"/>
      <c r="K44" s="794"/>
      <c r="L44" s="794"/>
      <c r="M44" s="794"/>
    </row>
    <row r="45" spans="2:13" x14ac:dyDescent="0.25">
      <c r="C45" s="118"/>
      <c r="D45" s="794"/>
      <c r="E45" s="794"/>
      <c r="F45" s="794"/>
      <c r="G45" s="794"/>
      <c r="H45" s="794"/>
      <c r="I45" s="794"/>
      <c r="J45" s="794"/>
      <c r="K45" s="794"/>
      <c r="L45" s="794"/>
      <c r="M45" s="794"/>
    </row>
    <row r="46" spans="2:13" x14ac:dyDescent="0.25">
      <c r="C46" s="118"/>
      <c r="D46" s="794"/>
      <c r="E46" s="794"/>
      <c r="F46" s="794"/>
      <c r="G46" s="794"/>
      <c r="H46" s="794"/>
      <c r="I46" s="794"/>
      <c r="J46" s="794"/>
      <c r="K46" s="794"/>
      <c r="L46" s="794"/>
      <c r="M46" s="794"/>
    </row>
    <row r="47" spans="2:13" x14ac:dyDescent="0.25">
      <c r="C47" s="118"/>
      <c r="D47" s="794"/>
      <c r="E47" s="794"/>
      <c r="F47" s="794"/>
      <c r="G47" s="794"/>
      <c r="H47" s="794"/>
      <c r="I47" s="794"/>
      <c r="J47" s="794"/>
      <c r="K47" s="794"/>
      <c r="L47" s="794"/>
      <c r="M47" s="794"/>
    </row>
    <row r="48" spans="2:13" x14ac:dyDescent="0.25">
      <c r="C48" s="118"/>
      <c r="D48" s="794"/>
      <c r="E48" s="794"/>
      <c r="F48" s="794"/>
      <c r="G48" s="794"/>
      <c r="H48" s="794"/>
      <c r="I48" s="794"/>
      <c r="J48" s="794"/>
      <c r="K48" s="794"/>
      <c r="L48" s="794"/>
      <c r="M48" s="794"/>
    </row>
    <row r="49" spans="3:13" x14ac:dyDescent="0.25">
      <c r="C49" s="118"/>
      <c r="D49" s="794"/>
      <c r="E49" s="794"/>
      <c r="F49" s="794"/>
      <c r="G49" s="794"/>
      <c r="H49" s="794"/>
      <c r="I49" s="794"/>
      <c r="J49" s="794"/>
      <c r="K49" s="794"/>
      <c r="L49" s="794"/>
      <c r="M49" s="794"/>
    </row>
  </sheetData>
  <sheetProtection algorithmName="SHA-512" hashValue="m68XpsCvgFFtiGEek+QOdhCK50Fpm95sJ0DhYDTpgCXcBJSWSMk5cwP9aqQ6HaRAu1j01ErpPly+a8ySlnnfvA==" saltValue="UEHd4T3pbambShGCx/NYDA==" spinCount="100000" sheet="1" objects="1" scenarios="1"/>
  <mergeCells count="88">
    <mergeCell ref="D47:G47"/>
    <mergeCell ref="H47:M47"/>
    <mergeCell ref="D48:G48"/>
    <mergeCell ref="H48:M48"/>
    <mergeCell ref="D49:G49"/>
    <mergeCell ref="H49:M49"/>
    <mergeCell ref="D44:G44"/>
    <mergeCell ref="H44:M44"/>
    <mergeCell ref="D45:G45"/>
    <mergeCell ref="H45:M45"/>
    <mergeCell ref="D46:G46"/>
    <mergeCell ref="H46:M46"/>
    <mergeCell ref="D41:G41"/>
    <mergeCell ref="H41:M41"/>
    <mergeCell ref="D42:G42"/>
    <mergeCell ref="H42:M42"/>
    <mergeCell ref="D43:G43"/>
    <mergeCell ref="H43:M43"/>
    <mergeCell ref="D40:G40"/>
    <mergeCell ref="H40:M40"/>
    <mergeCell ref="B31:D31"/>
    <mergeCell ref="E31:I31"/>
    <mergeCell ref="J31:M31"/>
    <mergeCell ref="B32:D32"/>
    <mergeCell ref="E32:M32"/>
    <mergeCell ref="E33:M33"/>
    <mergeCell ref="B34:M34"/>
    <mergeCell ref="B35:M35"/>
    <mergeCell ref="B36:M36"/>
    <mergeCell ref="B37:M37"/>
    <mergeCell ref="C39:M39"/>
    <mergeCell ref="B29:D29"/>
    <mergeCell ref="F29:G29"/>
    <mergeCell ref="I29:J29"/>
    <mergeCell ref="K29:L29"/>
    <mergeCell ref="B30:D30"/>
    <mergeCell ref="E30:M30"/>
    <mergeCell ref="B26:D26"/>
    <mergeCell ref="E26:M26"/>
    <mergeCell ref="B27:D27"/>
    <mergeCell ref="E27:M27"/>
    <mergeCell ref="B28:D28"/>
    <mergeCell ref="E28:M28"/>
    <mergeCell ref="B25:D25"/>
    <mergeCell ref="E25:M25"/>
    <mergeCell ref="B19:D19"/>
    <mergeCell ref="E19:F19"/>
    <mergeCell ref="G19:H19"/>
    <mergeCell ref="I19:M19"/>
    <mergeCell ref="B20:M20"/>
    <mergeCell ref="B21:M21"/>
    <mergeCell ref="B22:M22"/>
    <mergeCell ref="B23:D23"/>
    <mergeCell ref="E23:M23"/>
    <mergeCell ref="B24:D24"/>
    <mergeCell ref="E24:M24"/>
    <mergeCell ref="B18:D18"/>
    <mergeCell ref="E18:M18"/>
    <mergeCell ref="B13:D13"/>
    <mergeCell ref="E13:M13"/>
    <mergeCell ref="B14:D14"/>
    <mergeCell ref="E14:M14"/>
    <mergeCell ref="B15:D15"/>
    <mergeCell ref="E15:M15"/>
    <mergeCell ref="B16:D16"/>
    <mergeCell ref="E16:G16"/>
    <mergeCell ref="H16:M16"/>
    <mergeCell ref="B17:D17"/>
    <mergeCell ref="E17:M17"/>
    <mergeCell ref="B10:D10"/>
    <mergeCell ref="E10:M10"/>
    <mergeCell ref="B11:D11"/>
    <mergeCell ref="E11:M11"/>
    <mergeCell ref="B12:D12"/>
    <mergeCell ref="E12:M12"/>
    <mergeCell ref="B9:D9"/>
    <mergeCell ref="E9:M9"/>
    <mergeCell ref="B2:M2"/>
    <mergeCell ref="B3:M3"/>
    <mergeCell ref="B4:E4"/>
    <mergeCell ref="F4:I4"/>
    <mergeCell ref="J4:M4"/>
    <mergeCell ref="B5:J5"/>
    <mergeCell ref="B6:M6"/>
    <mergeCell ref="B7:J7"/>
    <mergeCell ref="B8:D8"/>
    <mergeCell ref="E8:G8"/>
    <mergeCell ref="H8:M8"/>
  </mergeCells>
  <hyperlinks>
    <hyperlink ref="A1" location="'5.1.1.a.1'!A1" display="REGRESAR"/>
  </hyperlinks>
  <printOptions verticalCentered="1"/>
  <pageMargins left="2.0866141732283467" right="0.70866141732283472" top="0.74803149606299213" bottom="0.74803149606299213" header="0.31496062992125984" footer="0.31496062992125984"/>
  <pageSetup paperSize="66" scale="45"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CC33"/>
  </sheetPr>
  <dimension ref="A1:Y150"/>
  <sheetViews>
    <sheetView showGridLines="0" zoomScale="90" zoomScaleNormal="90" workbookViewId="0">
      <selection activeCell="E11" sqref="E11:M13"/>
    </sheetView>
  </sheetViews>
  <sheetFormatPr defaultColWidth="11.44140625" defaultRowHeight="13.2" x14ac:dyDescent="0.3"/>
  <cols>
    <col min="1" max="1" width="11.44140625" style="8"/>
    <col min="2" max="2" width="32.88671875" style="8" customWidth="1"/>
    <col min="3" max="3" width="12.6640625" style="8" customWidth="1"/>
    <col min="4" max="4" width="12.6640625" style="338" customWidth="1"/>
    <col min="5" max="12" width="9.44140625" style="8" customWidth="1"/>
    <col min="13" max="13" width="12.44140625" style="8" bestFit="1" customWidth="1"/>
    <col min="14" max="14" width="13.88671875" style="8" bestFit="1" customWidth="1"/>
    <col min="15" max="16384" width="11.44140625" style="8"/>
  </cols>
  <sheetData>
    <row r="1" spans="1:10" x14ac:dyDescent="0.3">
      <c r="A1" s="110" t="s">
        <v>183</v>
      </c>
      <c r="C1" s="110" t="s">
        <v>184</v>
      </c>
    </row>
    <row r="2" spans="1:10" s="24" customFormat="1" ht="15.6" x14ac:dyDescent="0.3">
      <c r="B2" s="89" t="s">
        <v>375</v>
      </c>
      <c r="C2" s="89"/>
      <c r="D2" s="139"/>
      <c r="E2" s="89"/>
      <c r="F2" s="89"/>
    </row>
    <row r="3" spans="1:10" s="24" customFormat="1" ht="15" x14ac:dyDescent="0.3">
      <c r="B3" s="8" t="s">
        <v>182</v>
      </c>
      <c r="C3" s="87"/>
      <c r="D3" s="140"/>
      <c r="E3" s="87"/>
      <c r="F3" s="87"/>
      <c r="G3" s="8"/>
      <c r="J3" s="110"/>
    </row>
    <row r="4" spans="1:10" s="24" customFormat="1" ht="15" x14ac:dyDescent="0.3">
      <c r="B4" s="8" t="s">
        <v>340</v>
      </c>
      <c r="C4" s="87"/>
      <c r="D4" s="140"/>
      <c r="E4" s="87"/>
      <c r="F4" s="87"/>
      <c r="G4" s="8"/>
      <c r="J4" s="110"/>
    </row>
    <row r="5" spans="1:10" s="24" customFormat="1" ht="15" x14ac:dyDescent="0.3">
      <c r="B5" s="8" t="s">
        <v>297</v>
      </c>
      <c r="C5" s="87"/>
      <c r="D5" s="140"/>
      <c r="E5" s="87"/>
      <c r="F5" s="87"/>
      <c r="G5" s="8"/>
      <c r="J5" s="110"/>
    </row>
    <row r="6" spans="1:10" s="24" customFormat="1" ht="15" x14ac:dyDescent="0.3">
      <c r="B6" s="8" t="s">
        <v>1268</v>
      </c>
      <c r="C6" s="87"/>
      <c r="D6" s="140"/>
      <c r="E6" s="87"/>
      <c r="F6" s="87"/>
      <c r="G6" s="8"/>
    </row>
    <row r="7" spans="1:10" s="24" customFormat="1" ht="15" x14ac:dyDescent="0.3">
      <c r="B7" s="87"/>
      <c r="C7" s="87"/>
      <c r="D7" s="140"/>
      <c r="E7" s="87"/>
      <c r="F7" s="87"/>
      <c r="G7" s="8"/>
    </row>
    <row r="8" spans="1:10" ht="15.6" x14ac:dyDescent="0.3">
      <c r="B8" s="89" t="s">
        <v>1486</v>
      </c>
      <c r="C8" s="89"/>
      <c r="D8" s="139"/>
      <c r="E8" s="87"/>
      <c r="F8" s="87"/>
    </row>
    <row r="9" spans="1:10" s="24" customFormat="1" ht="46.5" customHeight="1" x14ac:dyDescent="0.3">
      <c r="B9" s="1021" t="s">
        <v>1621</v>
      </c>
      <c r="C9" s="1021"/>
      <c r="D9" s="1021"/>
      <c r="E9" s="89"/>
      <c r="F9" s="89"/>
    </row>
    <row r="10" spans="1:10" s="24" customFormat="1" x14ac:dyDescent="0.3">
      <c r="D10" s="141"/>
    </row>
    <row r="11" spans="1:10" x14ac:dyDescent="0.3">
      <c r="B11" s="77" t="s">
        <v>302</v>
      </c>
      <c r="C11" s="99" t="s">
        <v>514</v>
      </c>
      <c r="D11" s="339" t="s">
        <v>0</v>
      </c>
    </row>
    <row r="12" spans="1:10" x14ac:dyDescent="0.3">
      <c r="B12" s="278">
        <v>2000</v>
      </c>
      <c r="C12" s="424">
        <v>915974</v>
      </c>
      <c r="D12" s="425">
        <f t="shared" ref="D12:D18" si="0">+C12/$C$12*100</f>
        <v>100</v>
      </c>
    </row>
    <row r="13" spans="1:10" ht="39.75" customHeight="1" x14ac:dyDescent="0.3">
      <c r="B13" s="301" t="s">
        <v>605</v>
      </c>
      <c r="C13" s="391">
        <v>521921</v>
      </c>
      <c r="D13" s="426">
        <f t="shared" si="0"/>
        <v>56.979892442361901</v>
      </c>
    </row>
    <row r="14" spans="1:10" x14ac:dyDescent="0.3">
      <c r="B14" s="198" t="s">
        <v>298</v>
      </c>
      <c r="C14" s="391">
        <v>303757</v>
      </c>
      <c r="D14" s="426">
        <f t="shared" si="0"/>
        <v>33.162185826235238</v>
      </c>
    </row>
    <row r="15" spans="1:10" x14ac:dyDescent="0.3">
      <c r="B15" s="198" t="s">
        <v>28</v>
      </c>
      <c r="C15" s="391">
        <v>3452</v>
      </c>
      <c r="D15" s="426">
        <f t="shared" si="0"/>
        <v>0.37686659228318709</v>
      </c>
    </row>
    <row r="16" spans="1:10" x14ac:dyDescent="0.3">
      <c r="B16" s="198" t="s">
        <v>300</v>
      </c>
      <c r="C16" s="391">
        <v>3290</v>
      </c>
      <c r="D16" s="426">
        <f t="shared" si="0"/>
        <v>0.35918050075657171</v>
      </c>
    </row>
    <row r="17" spans="2:25" x14ac:dyDescent="0.3">
      <c r="B17" s="196" t="s">
        <v>78</v>
      </c>
      <c r="C17" s="391">
        <v>43643</v>
      </c>
      <c r="D17" s="426">
        <f t="shared" si="0"/>
        <v>4.764654891951082</v>
      </c>
    </row>
    <row r="18" spans="2:25" x14ac:dyDescent="0.3">
      <c r="B18" s="196" t="s">
        <v>299</v>
      </c>
      <c r="C18" s="391">
        <v>39911</v>
      </c>
      <c r="D18" s="426">
        <f t="shared" si="0"/>
        <v>4.3572197464120155</v>
      </c>
    </row>
    <row r="19" spans="2:25" x14ac:dyDescent="0.3">
      <c r="B19" s="278">
        <v>2001</v>
      </c>
      <c r="C19" s="424">
        <v>966875</v>
      </c>
      <c r="D19" s="425">
        <f t="shared" ref="D19:D25" si="1">+C19/$C$19*100</f>
        <v>100</v>
      </c>
    </row>
    <row r="20" spans="2:25" ht="42" customHeight="1" x14ac:dyDescent="0.3">
      <c r="B20" s="301" t="s">
        <v>605</v>
      </c>
      <c r="C20" s="391">
        <v>550622</v>
      </c>
      <c r="D20" s="427">
        <f t="shared" si="1"/>
        <v>56.948623141564312</v>
      </c>
    </row>
    <row r="21" spans="2:25" x14ac:dyDescent="0.3">
      <c r="B21" s="198" t="s">
        <v>298</v>
      </c>
      <c r="C21" s="391">
        <v>335424</v>
      </c>
      <c r="D21" s="427">
        <f t="shared" si="1"/>
        <v>34.691557853910794</v>
      </c>
    </row>
    <row r="22" spans="2:25" x14ac:dyDescent="0.3">
      <c r="B22" s="198" t="s">
        <v>28</v>
      </c>
      <c r="C22" s="391">
        <v>816</v>
      </c>
      <c r="D22" s="427">
        <f t="shared" si="1"/>
        <v>8.4395604395604396E-2</v>
      </c>
    </row>
    <row r="23" spans="2:25" x14ac:dyDescent="0.3">
      <c r="B23" s="198" t="s">
        <v>300</v>
      </c>
      <c r="C23" s="391">
        <v>4336</v>
      </c>
      <c r="D23" s="427">
        <f t="shared" si="1"/>
        <v>0.44845507433742732</v>
      </c>
    </row>
    <row r="24" spans="2:25" x14ac:dyDescent="0.3">
      <c r="B24" s="198" t="s">
        <v>78</v>
      </c>
      <c r="C24" s="391">
        <v>41509</v>
      </c>
      <c r="D24" s="427">
        <f t="shared" si="1"/>
        <v>4.2931092436974785</v>
      </c>
    </row>
    <row r="25" spans="2:25" x14ac:dyDescent="0.3">
      <c r="B25" s="198" t="s">
        <v>299</v>
      </c>
      <c r="C25" s="391">
        <v>34168</v>
      </c>
      <c r="D25" s="427">
        <f t="shared" si="1"/>
        <v>3.5338590820943763</v>
      </c>
    </row>
    <row r="26" spans="2:25" x14ac:dyDescent="0.3">
      <c r="B26" s="278">
        <v>2002</v>
      </c>
      <c r="C26" s="424">
        <v>999587</v>
      </c>
      <c r="D26" s="425">
        <f t="shared" ref="D26:D32" si="2">+C26/$C$26*100</f>
        <v>100</v>
      </c>
    </row>
    <row r="27" spans="2:25" ht="40.5" customHeight="1" x14ac:dyDescent="0.3">
      <c r="B27" s="301" t="s">
        <v>605</v>
      </c>
      <c r="C27" s="391">
        <v>576452</v>
      </c>
      <c r="D27" s="427">
        <f t="shared" si="2"/>
        <v>57.669017304146607</v>
      </c>
    </row>
    <row r="28" spans="2:25" s="24" customFormat="1" x14ac:dyDescent="0.3">
      <c r="B28" s="198" t="s">
        <v>298</v>
      </c>
      <c r="C28" s="391">
        <v>341451</v>
      </c>
      <c r="D28" s="427">
        <f t="shared" si="2"/>
        <v>34.159207752801905</v>
      </c>
      <c r="E28" s="8"/>
      <c r="F28" s="8"/>
      <c r="G28" s="8"/>
      <c r="H28" s="8"/>
      <c r="I28" s="8"/>
      <c r="J28" s="8"/>
      <c r="K28" s="8"/>
      <c r="L28" s="8"/>
      <c r="M28" s="8"/>
      <c r="N28" s="8"/>
      <c r="O28" s="8"/>
      <c r="P28" s="8"/>
      <c r="Q28" s="8"/>
      <c r="R28" s="8"/>
      <c r="S28" s="8"/>
      <c r="T28" s="8"/>
      <c r="Y28" s="8"/>
    </row>
    <row r="29" spans="2:25" x14ac:dyDescent="0.3">
      <c r="B29" s="198" t="s">
        <v>28</v>
      </c>
      <c r="C29" s="391">
        <v>777</v>
      </c>
      <c r="D29" s="427">
        <f t="shared" si="2"/>
        <v>7.7732103358687132E-2</v>
      </c>
    </row>
    <row r="30" spans="2:25" x14ac:dyDescent="0.3">
      <c r="B30" s="198" t="s">
        <v>300</v>
      </c>
      <c r="C30" s="391">
        <v>5588</v>
      </c>
      <c r="D30" s="427">
        <f t="shared" si="2"/>
        <v>0.55903087975333809</v>
      </c>
    </row>
    <row r="31" spans="2:25" x14ac:dyDescent="0.3">
      <c r="B31" s="198" t="s">
        <v>78</v>
      </c>
      <c r="C31" s="391">
        <v>38329</v>
      </c>
      <c r="D31" s="427">
        <f t="shared" si="2"/>
        <v>3.8344836417440402</v>
      </c>
      <c r="Y31" s="24"/>
    </row>
    <row r="32" spans="2:25" x14ac:dyDescent="0.3">
      <c r="B32" s="198" t="s">
        <v>299</v>
      </c>
      <c r="C32" s="391">
        <v>36990</v>
      </c>
      <c r="D32" s="427">
        <f t="shared" si="2"/>
        <v>3.7005283181954147</v>
      </c>
    </row>
    <row r="33" spans="2:25" x14ac:dyDescent="0.3">
      <c r="B33" s="278">
        <v>2003</v>
      </c>
      <c r="C33" s="424">
        <v>1040612</v>
      </c>
      <c r="D33" s="425">
        <f t="shared" ref="D33:D39" si="3">+C33/$C$33*100</f>
        <v>100</v>
      </c>
    </row>
    <row r="34" spans="2:25" ht="40.5" customHeight="1" x14ac:dyDescent="0.3">
      <c r="B34" s="301" t="s">
        <v>605</v>
      </c>
      <c r="C34" s="391">
        <v>613922</v>
      </c>
      <c r="D34" s="427">
        <f t="shared" si="3"/>
        <v>58.996244517649231</v>
      </c>
    </row>
    <row r="35" spans="2:25" s="24" customFormat="1" x14ac:dyDescent="0.3">
      <c r="B35" s="198" t="s">
        <v>298</v>
      </c>
      <c r="C35" s="391">
        <v>353128</v>
      </c>
      <c r="D35" s="427">
        <f t="shared" si="3"/>
        <v>33.934646150534491</v>
      </c>
      <c r="E35" s="8"/>
      <c r="F35" s="8"/>
      <c r="G35" s="8"/>
      <c r="H35" s="8"/>
      <c r="I35" s="8"/>
      <c r="J35" s="8"/>
      <c r="K35" s="8"/>
      <c r="L35" s="8"/>
      <c r="M35" s="8"/>
      <c r="N35" s="8"/>
      <c r="O35" s="8"/>
      <c r="P35" s="8"/>
      <c r="Q35" s="8"/>
      <c r="R35" s="8"/>
      <c r="S35" s="8"/>
      <c r="T35" s="8"/>
      <c r="Y35" s="8"/>
    </row>
    <row r="36" spans="2:25" x14ac:dyDescent="0.3">
      <c r="B36" s="198" t="s">
        <v>28</v>
      </c>
      <c r="C36" s="391">
        <v>704</v>
      </c>
      <c r="D36" s="427">
        <f t="shared" si="3"/>
        <v>6.7652496799960021E-2</v>
      </c>
    </row>
    <row r="37" spans="2:25" x14ac:dyDescent="0.3">
      <c r="B37" s="198" t="s">
        <v>300</v>
      </c>
      <c r="C37" s="391">
        <v>2451</v>
      </c>
      <c r="D37" s="427">
        <f t="shared" si="3"/>
        <v>0.23553447394417901</v>
      </c>
    </row>
    <row r="38" spans="2:25" x14ac:dyDescent="0.3">
      <c r="B38" s="198" t="s">
        <v>78</v>
      </c>
      <c r="C38" s="391">
        <v>41074</v>
      </c>
      <c r="D38" s="427">
        <f t="shared" si="3"/>
        <v>3.9471003601726675</v>
      </c>
    </row>
    <row r="39" spans="2:25" x14ac:dyDescent="0.3">
      <c r="B39" s="198" t="s">
        <v>299</v>
      </c>
      <c r="C39" s="391">
        <v>29333</v>
      </c>
      <c r="D39" s="427">
        <f t="shared" si="3"/>
        <v>2.8188220008994707</v>
      </c>
    </row>
    <row r="40" spans="2:25" x14ac:dyDescent="0.3">
      <c r="B40" s="278">
        <v>2004</v>
      </c>
      <c r="C40" s="424">
        <v>1082662</v>
      </c>
      <c r="D40" s="425">
        <f t="shared" ref="D40:D48" si="4">+C40/$C$40*100</f>
        <v>100</v>
      </c>
    </row>
    <row r="41" spans="2:25" ht="43.5" customHeight="1" x14ac:dyDescent="0.3">
      <c r="B41" s="301" t="s">
        <v>605</v>
      </c>
      <c r="C41" s="391">
        <v>629130</v>
      </c>
      <c r="D41" s="427">
        <f t="shared" si="4"/>
        <v>58.109548501748463</v>
      </c>
    </row>
    <row r="42" spans="2:25" x14ac:dyDescent="0.3">
      <c r="B42" s="198" t="s">
        <v>303</v>
      </c>
      <c r="C42" s="391">
        <v>212727</v>
      </c>
      <c r="D42" s="427">
        <f t="shared" si="4"/>
        <v>19.648514494828486</v>
      </c>
      <c r="Y42" s="24"/>
    </row>
    <row r="43" spans="2:25" x14ac:dyDescent="0.3">
      <c r="B43" s="198" t="s">
        <v>304</v>
      </c>
      <c r="C43" s="391">
        <v>147985</v>
      </c>
      <c r="D43" s="427">
        <f t="shared" si="4"/>
        <v>13.668624187419526</v>
      </c>
    </row>
    <row r="44" spans="2:25" x14ac:dyDescent="0.3">
      <c r="B44" s="198" t="s">
        <v>305</v>
      </c>
      <c r="C44" s="391">
        <v>27569</v>
      </c>
      <c r="D44" s="427">
        <f t="shared" si="4"/>
        <v>2.5464087591510554</v>
      </c>
    </row>
    <row r="45" spans="2:25" x14ac:dyDescent="0.3">
      <c r="B45" s="198" t="s">
        <v>28</v>
      </c>
      <c r="C45" s="391">
        <v>724</v>
      </c>
      <c r="D45" s="427">
        <f t="shared" si="4"/>
        <v>6.687220942454801E-2</v>
      </c>
    </row>
    <row r="46" spans="2:25" s="24" customFormat="1" x14ac:dyDescent="0.3">
      <c r="B46" s="198" t="s">
        <v>300</v>
      </c>
      <c r="C46" s="391">
        <v>2980</v>
      </c>
      <c r="D46" s="427">
        <f t="shared" si="4"/>
        <v>0.27524749183032193</v>
      </c>
      <c r="E46" s="8"/>
      <c r="F46" s="8"/>
      <c r="G46" s="8"/>
      <c r="H46" s="8"/>
      <c r="I46" s="8"/>
      <c r="J46" s="8"/>
      <c r="K46" s="8"/>
      <c r="L46" s="8"/>
      <c r="M46" s="8"/>
      <c r="N46" s="8"/>
      <c r="O46" s="8"/>
      <c r="P46" s="8"/>
      <c r="Q46" s="8"/>
      <c r="R46" s="8"/>
      <c r="S46" s="8"/>
      <c r="T46" s="8"/>
      <c r="Y46" s="8"/>
    </row>
    <row r="47" spans="2:25" x14ac:dyDescent="0.3">
      <c r="B47" s="198" t="s">
        <v>78</v>
      </c>
      <c r="C47" s="391">
        <v>35415</v>
      </c>
      <c r="D47" s="427">
        <f t="shared" si="4"/>
        <v>3.2711040010640438</v>
      </c>
    </row>
    <row r="48" spans="2:25" x14ac:dyDescent="0.3">
      <c r="B48" s="198" t="s">
        <v>299</v>
      </c>
      <c r="C48" s="391">
        <v>26132</v>
      </c>
      <c r="D48" s="427">
        <f t="shared" si="4"/>
        <v>2.4136803545335481</v>
      </c>
    </row>
    <row r="49" spans="2:25" x14ac:dyDescent="0.3">
      <c r="B49" s="278">
        <v>2005</v>
      </c>
      <c r="C49" s="424">
        <v>1114210</v>
      </c>
      <c r="D49" s="425">
        <f t="shared" ref="D49:D56" si="5">+C49/$C$49*100</f>
        <v>100</v>
      </c>
    </row>
    <row r="50" spans="2:25" ht="39" customHeight="1" x14ac:dyDescent="0.3">
      <c r="B50" s="301" t="s">
        <v>605</v>
      </c>
      <c r="C50" s="391">
        <v>632156</v>
      </c>
      <c r="D50" s="427">
        <f t="shared" si="5"/>
        <v>56.735803843081648</v>
      </c>
    </row>
    <row r="51" spans="2:25" x14ac:dyDescent="0.3">
      <c r="B51" s="198" t="s">
        <v>303</v>
      </c>
      <c r="C51" s="391">
        <v>202864</v>
      </c>
      <c r="D51" s="427">
        <f t="shared" si="5"/>
        <v>18.206980730741961</v>
      </c>
    </row>
    <row r="52" spans="2:25" x14ac:dyDescent="0.3">
      <c r="B52" s="198" t="s">
        <v>304</v>
      </c>
      <c r="C52" s="391">
        <v>169532</v>
      </c>
      <c r="D52" s="427">
        <f t="shared" si="5"/>
        <v>15.215444126331661</v>
      </c>
    </row>
    <row r="53" spans="2:25" x14ac:dyDescent="0.3">
      <c r="B53" s="198" t="s">
        <v>305</v>
      </c>
      <c r="C53" s="391">
        <v>43457</v>
      </c>
      <c r="D53" s="427">
        <f t="shared" si="5"/>
        <v>3.9002521966236166</v>
      </c>
      <c r="Y53" s="24"/>
    </row>
    <row r="54" spans="2:25" x14ac:dyDescent="0.3">
      <c r="B54" s="198" t="s">
        <v>300</v>
      </c>
      <c r="C54" s="391">
        <v>2382</v>
      </c>
      <c r="D54" s="427">
        <f t="shared" si="5"/>
        <v>0.21378375710144407</v>
      </c>
    </row>
    <row r="55" spans="2:25" x14ac:dyDescent="0.3">
      <c r="B55" s="198" t="s">
        <v>78</v>
      </c>
      <c r="C55" s="391">
        <v>38048</v>
      </c>
      <c r="D55" s="427">
        <f t="shared" si="5"/>
        <v>3.4147961335834358</v>
      </c>
    </row>
    <row r="56" spans="2:25" x14ac:dyDescent="0.3">
      <c r="B56" s="198" t="s">
        <v>299</v>
      </c>
      <c r="C56" s="391">
        <v>25771</v>
      </c>
      <c r="D56" s="427">
        <f t="shared" si="5"/>
        <v>2.3129392125362367</v>
      </c>
    </row>
    <row r="57" spans="2:25" s="24" customFormat="1" x14ac:dyDescent="0.3">
      <c r="B57" s="278">
        <v>2006</v>
      </c>
      <c r="C57" s="424">
        <v>1155926</v>
      </c>
      <c r="D57" s="425">
        <f t="shared" ref="D57:D65" si="6">+C57/$C$57*100</f>
        <v>100</v>
      </c>
      <c r="E57" s="8"/>
      <c r="F57" s="8"/>
      <c r="G57" s="8"/>
      <c r="H57" s="8"/>
      <c r="I57" s="8"/>
      <c r="J57" s="8"/>
      <c r="K57" s="8"/>
      <c r="L57" s="8"/>
      <c r="M57" s="8"/>
      <c r="N57" s="8"/>
      <c r="O57" s="8"/>
      <c r="P57" s="8"/>
      <c r="Q57" s="8"/>
      <c r="R57" s="8"/>
      <c r="S57" s="8"/>
      <c r="T57" s="8"/>
      <c r="Y57" s="8"/>
    </row>
    <row r="58" spans="2:25" ht="43.5" customHeight="1" x14ac:dyDescent="0.3">
      <c r="B58" s="301" t="s">
        <v>605</v>
      </c>
      <c r="C58" s="391">
        <v>639286</v>
      </c>
      <c r="D58" s="427">
        <f t="shared" si="6"/>
        <v>55.305097385126736</v>
      </c>
    </row>
    <row r="59" spans="2:25" x14ac:dyDescent="0.3">
      <c r="B59" s="198" t="s">
        <v>303</v>
      </c>
      <c r="C59" s="391">
        <v>217534</v>
      </c>
      <c r="D59" s="427">
        <f t="shared" si="6"/>
        <v>18.819024747258908</v>
      </c>
    </row>
    <row r="60" spans="2:25" x14ac:dyDescent="0.3">
      <c r="B60" s="198" t="s">
        <v>304</v>
      </c>
      <c r="C60" s="391">
        <v>172215</v>
      </c>
      <c r="D60" s="427">
        <f t="shared" si="6"/>
        <v>14.898445056171417</v>
      </c>
    </row>
    <row r="61" spans="2:25" x14ac:dyDescent="0.3">
      <c r="B61" s="198" t="s">
        <v>305</v>
      </c>
      <c r="C61" s="391">
        <v>62508</v>
      </c>
      <c r="D61" s="427">
        <f t="shared" si="6"/>
        <v>5.4076125980382823</v>
      </c>
    </row>
    <row r="62" spans="2:25" x14ac:dyDescent="0.3">
      <c r="B62" s="198" t="s">
        <v>28</v>
      </c>
      <c r="C62" s="391">
        <v>182</v>
      </c>
      <c r="D62" s="427">
        <f t="shared" si="6"/>
        <v>1.5744952531563439E-2</v>
      </c>
      <c r="Y62" s="24"/>
    </row>
    <row r="63" spans="2:25" x14ac:dyDescent="0.3">
      <c r="B63" s="198" t="s">
        <v>300</v>
      </c>
      <c r="C63" s="391">
        <v>2654</v>
      </c>
      <c r="D63" s="427">
        <f t="shared" si="6"/>
        <v>0.22959947263060093</v>
      </c>
    </row>
    <row r="64" spans="2:25" x14ac:dyDescent="0.3">
      <c r="B64" s="198" t="s">
        <v>78</v>
      </c>
      <c r="C64" s="391">
        <v>35260</v>
      </c>
      <c r="D64" s="427">
        <f t="shared" si="6"/>
        <v>3.0503682761699276</v>
      </c>
    </row>
    <row r="65" spans="2:25" x14ac:dyDescent="0.3">
      <c r="B65" s="198" t="s">
        <v>299</v>
      </c>
      <c r="C65" s="391">
        <v>26287</v>
      </c>
      <c r="D65" s="427">
        <f t="shared" si="6"/>
        <v>2.2741075120725722</v>
      </c>
    </row>
    <row r="66" spans="2:25" s="24" customFormat="1" x14ac:dyDescent="0.3">
      <c r="B66" s="278">
        <v>2007</v>
      </c>
      <c r="C66" s="424">
        <v>1182108</v>
      </c>
      <c r="D66" s="425">
        <f t="shared" ref="D66:D73" si="7">+C66/$C$66*100</f>
        <v>100</v>
      </c>
      <c r="E66" s="8"/>
      <c r="F66" s="8"/>
      <c r="G66" s="8"/>
      <c r="H66" s="8"/>
      <c r="I66" s="8"/>
      <c r="J66" s="8"/>
      <c r="K66" s="8"/>
      <c r="L66" s="8"/>
      <c r="M66" s="8"/>
      <c r="N66" s="8"/>
      <c r="O66" s="8"/>
      <c r="P66" s="8"/>
      <c r="Q66" s="8"/>
      <c r="R66" s="8"/>
      <c r="S66" s="8"/>
      <c r="T66" s="8"/>
      <c r="Y66" s="8"/>
    </row>
    <row r="67" spans="2:25" ht="46.5" customHeight="1" x14ac:dyDescent="0.3">
      <c r="B67" s="301" t="s">
        <v>605</v>
      </c>
      <c r="C67" s="391">
        <v>1738</v>
      </c>
      <c r="D67" s="427">
        <f t="shared" si="7"/>
        <v>0.14702548328917492</v>
      </c>
    </row>
    <row r="68" spans="2:25" x14ac:dyDescent="0.3">
      <c r="B68" s="198" t="s">
        <v>307</v>
      </c>
      <c r="C68" s="391">
        <v>670849</v>
      </c>
      <c r="D68" s="427">
        <f t="shared" si="7"/>
        <v>56.750229251472796</v>
      </c>
    </row>
    <row r="69" spans="2:25" x14ac:dyDescent="0.3">
      <c r="B69" s="198" t="s">
        <v>308</v>
      </c>
      <c r="C69" s="391">
        <v>214133</v>
      </c>
      <c r="D69" s="427">
        <f t="shared" si="7"/>
        <v>18.114503920115592</v>
      </c>
    </row>
    <row r="70" spans="2:25" x14ac:dyDescent="0.3">
      <c r="B70" s="198" t="s">
        <v>309</v>
      </c>
      <c r="C70" s="391">
        <v>191758</v>
      </c>
      <c r="D70" s="427">
        <f t="shared" si="7"/>
        <v>16.221698863386425</v>
      </c>
    </row>
    <row r="71" spans="2:25" x14ac:dyDescent="0.3">
      <c r="B71" s="198" t="s">
        <v>310</v>
      </c>
      <c r="C71" s="391">
        <v>32104</v>
      </c>
      <c r="D71" s="427">
        <f t="shared" si="7"/>
        <v>2.7158263035187988</v>
      </c>
      <c r="Y71" s="24"/>
    </row>
    <row r="72" spans="2:25" x14ac:dyDescent="0.3">
      <c r="B72" s="198" t="s">
        <v>311</v>
      </c>
      <c r="C72" s="391">
        <v>22106</v>
      </c>
      <c r="D72" s="427">
        <f t="shared" si="7"/>
        <v>1.8700490987287117</v>
      </c>
    </row>
    <row r="73" spans="2:25" x14ac:dyDescent="0.3">
      <c r="B73" s="198" t="s">
        <v>312</v>
      </c>
      <c r="C73" s="391">
        <v>49420</v>
      </c>
      <c r="D73" s="427">
        <f t="shared" si="7"/>
        <v>4.180667079488507</v>
      </c>
    </row>
    <row r="74" spans="2:25" x14ac:dyDescent="0.3">
      <c r="B74" s="278">
        <v>2008</v>
      </c>
      <c r="C74" s="424">
        <v>1222151</v>
      </c>
      <c r="D74" s="425">
        <f t="shared" ref="D74:D81" si="8">+C74/$C$74*100</f>
        <v>100</v>
      </c>
    </row>
    <row r="75" spans="2:25" s="24" customFormat="1" ht="45" customHeight="1" x14ac:dyDescent="0.3">
      <c r="B75" s="301" t="s">
        <v>605</v>
      </c>
      <c r="C75" s="391">
        <v>687643</v>
      </c>
      <c r="D75" s="427">
        <f t="shared" si="8"/>
        <v>56.264978713759596</v>
      </c>
      <c r="E75" s="8"/>
      <c r="F75" s="8"/>
      <c r="G75" s="8"/>
      <c r="H75" s="8"/>
      <c r="I75" s="8"/>
      <c r="J75" s="8"/>
      <c r="K75" s="8"/>
      <c r="L75" s="8"/>
      <c r="M75" s="8"/>
      <c r="N75" s="8"/>
      <c r="O75" s="8"/>
      <c r="P75" s="8"/>
      <c r="Q75" s="8"/>
      <c r="R75" s="8"/>
      <c r="S75" s="8"/>
      <c r="T75" s="8"/>
      <c r="Y75" s="8"/>
    </row>
    <row r="76" spans="2:25" x14ac:dyDescent="0.3">
      <c r="B76" s="198" t="s">
        <v>303</v>
      </c>
      <c r="C76" s="391">
        <v>213150</v>
      </c>
      <c r="D76" s="427">
        <f t="shared" si="8"/>
        <v>17.440561763644592</v>
      </c>
    </row>
    <row r="77" spans="2:25" x14ac:dyDescent="0.3">
      <c r="B77" s="198" t="s">
        <v>304</v>
      </c>
      <c r="C77" s="391">
        <v>203203</v>
      </c>
      <c r="D77" s="427">
        <f t="shared" si="8"/>
        <v>16.626668881341175</v>
      </c>
    </row>
    <row r="78" spans="2:25" x14ac:dyDescent="0.3">
      <c r="B78" s="198" t="s">
        <v>305</v>
      </c>
      <c r="C78" s="391">
        <v>54555</v>
      </c>
      <c r="D78" s="427">
        <f t="shared" si="8"/>
        <v>4.4638510298645588</v>
      </c>
    </row>
    <row r="79" spans="2:25" x14ac:dyDescent="0.3">
      <c r="B79" s="198" t="s">
        <v>300</v>
      </c>
      <c r="C79" s="391">
        <v>3459</v>
      </c>
      <c r="D79" s="427">
        <f t="shared" si="8"/>
        <v>0.28302558358173419</v>
      </c>
    </row>
    <row r="80" spans="2:25" x14ac:dyDescent="0.3">
      <c r="B80" s="198" t="s">
        <v>78</v>
      </c>
      <c r="C80" s="391">
        <v>33219</v>
      </c>
      <c r="D80" s="427">
        <f t="shared" si="8"/>
        <v>2.7180765715529422</v>
      </c>
    </row>
    <row r="81" spans="2:4" x14ac:dyDescent="0.3">
      <c r="B81" s="198" t="s">
        <v>299</v>
      </c>
      <c r="C81" s="391">
        <v>26922</v>
      </c>
      <c r="D81" s="427">
        <f t="shared" si="8"/>
        <v>2.2028374562554056</v>
      </c>
    </row>
    <row r="82" spans="2:4" x14ac:dyDescent="0.3">
      <c r="B82" s="278">
        <v>2009</v>
      </c>
      <c r="C82" s="424">
        <v>1256701</v>
      </c>
      <c r="D82" s="425">
        <f t="shared" ref="D82:D89" si="9">+C82/$C$82*100</f>
        <v>100</v>
      </c>
    </row>
    <row r="83" spans="2:4" ht="41.25" customHeight="1" x14ac:dyDescent="0.3">
      <c r="B83" s="301" t="s">
        <v>605</v>
      </c>
      <c r="C83" s="391">
        <v>699038</v>
      </c>
      <c r="D83" s="427">
        <f t="shared" si="9"/>
        <v>55.624846323827228</v>
      </c>
    </row>
    <row r="84" spans="2:4" x14ac:dyDescent="0.3">
      <c r="B84" s="198" t="s">
        <v>303</v>
      </c>
      <c r="C84" s="391">
        <v>218341</v>
      </c>
      <c r="D84" s="427">
        <f t="shared" si="9"/>
        <v>17.37414070650059</v>
      </c>
    </row>
    <row r="85" spans="2:4" x14ac:dyDescent="0.3">
      <c r="B85" s="198" t="s">
        <v>304</v>
      </c>
      <c r="C85" s="391">
        <v>213942</v>
      </c>
      <c r="D85" s="427">
        <f t="shared" si="9"/>
        <v>17.024097219625034</v>
      </c>
    </row>
    <row r="86" spans="2:4" x14ac:dyDescent="0.3">
      <c r="B86" s="198" t="s">
        <v>305</v>
      </c>
      <c r="C86" s="391">
        <v>65145</v>
      </c>
      <c r="D86" s="427">
        <f t="shared" si="9"/>
        <v>5.183810627985495</v>
      </c>
    </row>
    <row r="87" spans="2:4" x14ac:dyDescent="0.3">
      <c r="B87" s="198" t="s">
        <v>300</v>
      </c>
      <c r="C87" s="391">
        <v>1159</v>
      </c>
      <c r="D87" s="427">
        <f t="shared" si="9"/>
        <v>9.2225597019497882E-2</v>
      </c>
    </row>
    <row r="88" spans="2:4" x14ac:dyDescent="0.3">
      <c r="B88" s="198" t="s">
        <v>78</v>
      </c>
      <c r="C88" s="391">
        <v>34207</v>
      </c>
      <c r="D88" s="427">
        <f t="shared" si="9"/>
        <v>2.7219680735513063</v>
      </c>
    </row>
    <row r="89" spans="2:4" x14ac:dyDescent="0.3">
      <c r="B89" s="198" t="s">
        <v>299</v>
      </c>
      <c r="C89" s="391">
        <v>24869</v>
      </c>
      <c r="D89" s="427">
        <f t="shared" si="9"/>
        <v>1.9789114514908477</v>
      </c>
    </row>
    <row r="90" spans="2:4" x14ac:dyDescent="0.3">
      <c r="B90" s="278">
        <v>2010</v>
      </c>
      <c r="C90" s="424">
        <v>1267539</v>
      </c>
      <c r="D90" s="425">
        <f t="shared" ref="D90:D97" si="10">+C90/$C$90*100</f>
        <v>100</v>
      </c>
    </row>
    <row r="91" spans="2:4" ht="43.5" customHeight="1" x14ac:dyDescent="0.3">
      <c r="B91" s="301" t="s">
        <v>605</v>
      </c>
      <c r="C91" s="391">
        <v>761960</v>
      </c>
      <c r="D91" s="427">
        <f t="shared" si="10"/>
        <v>60.113337735564741</v>
      </c>
    </row>
    <row r="92" spans="2:4" x14ac:dyDescent="0.3">
      <c r="B92" s="198" t="s">
        <v>303</v>
      </c>
      <c r="C92" s="391">
        <v>187655</v>
      </c>
      <c r="D92" s="427">
        <f t="shared" si="10"/>
        <v>14.80467267673815</v>
      </c>
    </row>
    <row r="93" spans="2:4" x14ac:dyDescent="0.3">
      <c r="B93" s="198" t="s">
        <v>304</v>
      </c>
      <c r="C93" s="391">
        <v>178835</v>
      </c>
      <c r="D93" s="427">
        <f t="shared" si="10"/>
        <v>14.108836098928712</v>
      </c>
    </row>
    <row r="94" spans="2:4" x14ac:dyDescent="0.3">
      <c r="B94" s="198" t="s">
        <v>305</v>
      </c>
      <c r="C94" s="391">
        <v>52161</v>
      </c>
      <c r="D94" s="427">
        <f t="shared" si="10"/>
        <v>4.1151396525077333</v>
      </c>
    </row>
    <row r="95" spans="2:4" x14ac:dyDescent="0.3">
      <c r="B95" s="198" t="s">
        <v>306</v>
      </c>
      <c r="C95" s="391">
        <v>3144</v>
      </c>
      <c r="D95" s="427">
        <f t="shared" si="10"/>
        <v>0.24803970528717462</v>
      </c>
    </row>
    <row r="96" spans="2:4" x14ac:dyDescent="0.3">
      <c r="B96" s="198" t="s">
        <v>78</v>
      </c>
      <c r="C96" s="391">
        <v>51603</v>
      </c>
      <c r="D96" s="427">
        <f t="shared" si="10"/>
        <v>4.0711173384014216</v>
      </c>
    </row>
    <row r="97" spans="2:4" x14ac:dyDescent="0.3">
      <c r="B97" s="198" t="s">
        <v>299</v>
      </c>
      <c r="C97" s="391">
        <v>32181</v>
      </c>
      <c r="D97" s="427">
        <f t="shared" si="10"/>
        <v>2.5388567925720631</v>
      </c>
    </row>
    <row r="98" spans="2:4" x14ac:dyDescent="0.3">
      <c r="B98" s="278">
        <v>2011</v>
      </c>
      <c r="C98" s="424">
        <v>1297994</v>
      </c>
      <c r="D98" s="425">
        <f t="shared" ref="D98:D105" si="11">+C98/$C$98*100</f>
        <v>100</v>
      </c>
    </row>
    <row r="99" spans="2:4" ht="44.25" customHeight="1" x14ac:dyDescent="0.3">
      <c r="B99" s="301" t="s">
        <v>605</v>
      </c>
      <c r="C99" s="391">
        <v>777889</v>
      </c>
      <c r="D99" s="427">
        <f t="shared" si="11"/>
        <v>59.930092126774085</v>
      </c>
    </row>
    <row r="100" spans="2:4" x14ac:dyDescent="0.3">
      <c r="B100" s="198" t="s">
        <v>303</v>
      </c>
      <c r="C100" s="391">
        <v>204765</v>
      </c>
      <c r="D100" s="427">
        <f t="shared" si="11"/>
        <v>15.77549665098606</v>
      </c>
    </row>
    <row r="101" spans="2:4" x14ac:dyDescent="0.3">
      <c r="B101" s="198" t="s">
        <v>304</v>
      </c>
      <c r="C101" s="391">
        <v>181917</v>
      </c>
      <c r="D101" s="427">
        <f t="shared" si="11"/>
        <v>14.015241981087739</v>
      </c>
    </row>
    <row r="102" spans="2:4" x14ac:dyDescent="0.3">
      <c r="B102" s="198" t="s">
        <v>305</v>
      </c>
      <c r="C102" s="391">
        <v>53237</v>
      </c>
      <c r="D102" s="427">
        <f t="shared" si="11"/>
        <v>4.1014827495350525</v>
      </c>
    </row>
    <row r="103" spans="2:4" x14ac:dyDescent="0.3">
      <c r="B103" s="198" t="s">
        <v>306</v>
      </c>
      <c r="C103" s="391">
        <v>2956</v>
      </c>
      <c r="D103" s="427">
        <f t="shared" si="11"/>
        <v>0.22773602959643879</v>
      </c>
    </row>
    <row r="104" spans="2:4" x14ac:dyDescent="0.3">
      <c r="B104" s="198" t="s">
        <v>78</v>
      </c>
      <c r="C104" s="391">
        <v>42999</v>
      </c>
      <c r="D104" s="427">
        <f t="shared" si="11"/>
        <v>3.3127271774753968</v>
      </c>
    </row>
    <row r="105" spans="2:4" x14ac:dyDescent="0.3">
      <c r="B105" s="198" t="s">
        <v>299</v>
      </c>
      <c r="C105" s="391">
        <v>34231</v>
      </c>
      <c r="D105" s="427">
        <f t="shared" si="11"/>
        <v>2.6372232845452293</v>
      </c>
    </row>
    <row r="106" spans="2:4" x14ac:dyDescent="0.3">
      <c r="B106" s="278">
        <v>2012</v>
      </c>
      <c r="C106" s="424">
        <v>1329498</v>
      </c>
      <c r="D106" s="425">
        <f t="shared" ref="D106:D113" si="12">+C106/$C$106*100</f>
        <v>100</v>
      </c>
    </row>
    <row r="107" spans="2:4" ht="46.5" customHeight="1" x14ac:dyDescent="0.3">
      <c r="B107" s="301" t="s">
        <v>605</v>
      </c>
      <c r="C107" s="391">
        <v>787481</v>
      </c>
      <c r="D107" s="427">
        <f t="shared" si="12"/>
        <v>59.231454278231332</v>
      </c>
    </row>
    <row r="108" spans="2:4" x14ac:dyDescent="0.3">
      <c r="B108" s="198" t="s">
        <v>303</v>
      </c>
      <c r="C108" s="391">
        <v>210053</v>
      </c>
      <c r="D108" s="427">
        <f t="shared" si="12"/>
        <v>15.799422037490842</v>
      </c>
    </row>
    <row r="109" spans="2:4" x14ac:dyDescent="0.3">
      <c r="B109" s="198" t="s">
        <v>304</v>
      </c>
      <c r="C109" s="391">
        <v>198689</v>
      </c>
      <c r="D109" s="427">
        <f t="shared" si="12"/>
        <v>14.944663324051636</v>
      </c>
    </row>
    <row r="110" spans="2:4" x14ac:dyDescent="0.3">
      <c r="B110" s="198" t="s">
        <v>305</v>
      </c>
      <c r="C110" s="391">
        <v>59614</v>
      </c>
      <c r="D110" s="427">
        <f t="shared" si="12"/>
        <v>4.483948076642462</v>
      </c>
    </row>
    <row r="111" spans="2:4" x14ac:dyDescent="0.3">
      <c r="B111" s="198" t="s">
        <v>306</v>
      </c>
      <c r="C111" s="391">
        <v>2203</v>
      </c>
      <c r="D111" s="427">
        <f t="shared" si="12"/>
        <v>0.16570164076967397</v>
      </c>
    </row>
    <row r="112" spans="2:4" x14ac:dyDescent="0.3">
      <c r="B112" s="198" t="s">
        <v>78</v>
      </c>
      <c r="C112" s="391">
        <v>43897</v>
      </c>
      <c r="D112" s="427">
        <f t="shared" si="12"/>
        <v>3.3017725487364404</v>
      </c>
    </row>
    <row r="113" spans="2:4" x14ac:dyDescent="0.3">
      <c r="B113" s="198" t="s">
        <v>299</v>
      </c>
      <c r="C113" s="391">
        <v>27561</v>
      </c>
      <c r="D113" s="427">
        <f t="shared" si="12"/>
        <v>2.0730380940776145</v>
      </c>
    </row>
    <row r="114" spans="2:4" x14ac:dyDescent="0.3">
      <c r="B114" s="278">
        <v>2013</v>
      </c>
      <c r="C114" s="424">
        <v>1353839</v>
      </c>
      <c r="D114" s="425">
        <f t="shared" ref="D114:D121" si="13">+C114/$C$114*100</f>
        <v>100</v>
      </c>
    </row>
    <row r="115" spans="2:4" ht="45.75" customHeight="1" x14ac:dyDescent="0.3">
      <c r="B115" s="301" t="s">
        <v>605</v>
      </c>
      <c r="C115" s="391">
        <v>822793</v>
      </c>
      <c r="D115" s="427">
        <f t="shared" si="13"/>
        <v>60.77480409413527</v>
      </c>
    </row>
    <row r="116" spans="2:4" x14ac:dyDescent="0.3">
      <c r="B116" s="198" t="s">
        <v>303</v>
      </c>
      <c r="C116" s="391">
        <v>193023</v>
      </c>
      <c r="D116" s="427">
        <f t="shared" si="13"/>
        <v>14.257456019511922</v>
      </c>
    </row>
    <row r="117" spans="2:4" x14ac:dyDescent="0.3">
      <c r="B117" s="198" t="s">
        <v>304</v>
      </c>
      <c r="C117" s="391">
        <v>206597</v>
      </c>
      <c r="D117" s="427">
        <f t="shared" si="13"/>
        <v>15.260086317501564</v>
      </c>
    </row>
    <row r="118" spans="2:4" x14ac:dyDescent="0.3">
      <c r="B118" s="198" t="s">
        <v>305</v>
      </c>
      <c r="C118" s="391">
        <v>60329</v>
      </c>
      <c r="D118" s="427">
        <f t="shared" si="13"/>
        <v>4.4561428648458197</v>
      </c>
    </row>
    <row r="119" spans="2:4" x14ac:dyDescent="0.3">
      <c r="B119" s="198" t="s">
        <v>306</v>
      </c>
      <c r="C119" s="391">
        <v>1971</v>
      </c>
      <c r="D119" s="427">
        <f t="shared" si="13"/>
        <v>0.1455859965623682</v>
      </c>
    </row>
    <row r="120" spans="2:4" x14ac:dyDescent="0.3">
      <c r="B120" s="198" t="s">
        <v>78</v>
      </c>
      <c r="C120" s="391">
        <v>42298</v>
      </c>
      <c r="D120" s="427">
        <f t="shared" si="13"/>
        <v>3.1243005999974884</v>
      </c>
    </row>
    <row r="121" spans="2:4" x14ac:dyDescent="0.3">
      <c r="B121" s="198" t="s">
        <v>299</v>
      </c>
      <c r="C121" s="391">
        <v>26828</v>
      </c>
      <c r="D121" s="427">
        <f t="shared" si="13"/>
        <v>1.9816241074455676</v>
      </c>
    </row>
    <row r="122" spans="2:4" x14ac:dyDescent="0.3">
      <c r="B122" s="278">
        <v>2014</v>
      </c>
      <c r="C122" s="424">
        <v>1399271</v>
      </c>
      <c r="D122" s="425">
        <f t="shared" ref="D122:D129" si="14">+C122/$C$122*100</f>
        <v>100</v>
      </c>
    </row>
    <row r="123" spans="2:4" ht="42.75" customHeight="1" x14ac:dyDescent="0.3">
      <c r="B123" s="301" t="s">
        <v>605</v>
      </c>
      <c r="C123" s="391">
        <v>790929</v>
      </c>
      <c r="D123" s="427">
        <f t="shared" si="14"/>
        <v>56.524361614011866</v>
      </c>
    </row>
    <row r="124" spans="2:4" x14ac:dyDescent="0.3">
      <c r="B124" s="198" t="s">
        <v>303</v>
      </c>
      <c r="C124" s="391">
        <v>208867</v>
      </c>
      <c r="D124" s="427">
        <f t="shared" si="14"/>
        <v>14.926844049508636</v>
      </c>
    </row>
    <row r="125" spans="2:4" x14ac:dyDescent="0.3">
      <c r="B125" s="198" t="s">
        <v>304</v>
      </c>
      <c r="C125" s="391">
        <v>261767</v>
      </c>
      <c r="D125" s="427">
        <f t="shared" si="14"/>
        <v>18.707384059270861</v>
      </c>
    </row>
    <row r="126" spans="2:4" x14ac:dyDescent="0.3">
      <c r="B126" s="198" t="s">
        <v>305</v>
      </c>
      <c r="C126" s="391">
        <v>68432</v>
      </c>
      <c r="D126" s="427">
        <f t="shared" si="14"/>
        <v>4.8905465774678385</v>
      </c>
    </row>
    <row r="127" spans="2:4" x14ac:dyDescent="0.3">
      <c r="B127" s="198" t="s">
        <v>306</v>
      </c>
      <c r="C127" s="391">
        <v>2600</v>
      </c>
      <c r="D127" s="427">
        <f t="shared" si="14"/>
        <v>0.18581104017734951</v>
      </c>
    </row>
    <row r="128" spans="2:4" x14ac:dyDescent="0.3">
      <c r="B128" s="198" t="s">
        <v>78</v>
      </c>
      <c r="C128" s="391">
        <v>38183</v>
      </c>
      <c r="D128" s="427">
        <f t="shared" si="14"/>
        <v>2.7287780565737445</v>
      </c>
    </row>
    <row r="129" spans="2:4" x14ac:dyDescent="0.3">
      <c r="B129" s="198" t="s">
        <v>299</v>
      </c>
      <c r="C129" s="391">
        <v>28493</v>
      </c>
      <c r="D129" s="427">
        <f t="shared" si="14"/>
        <v>2.0362746029896996</v>
      </c>
    </row>
    <row r="130" spans="2:4" x14ac:dyDescent="0.3">
      <c r="B130" s="273">
        <v>2015</v>
      </c>
      <c r="C130" s="424">
        <v>1436120</v>
      </c>
      <c r="D130" s="425">
        <f t="shared" ref="D130:D137" si="15">+C130/$C$130*100</f>
        <v>100</v>
      </c>
    </row>
    <row r="131" spans="2:4" ht="45" customHeight="1" x14ac:dyDescent="0.3">
      <c r="B131" s="301" t="s">
        <v>605</v>
      </c>
      <c r="C131" s="391">
        <v>815616</v>
      </c>
      <c r="D131" s="428">
        <f t="shared" si="15"/>
        <v>56.793025652452442</v>
      </c>
    </row>
    <row r="132" spans="2:4" x14ac:dyDescent="0.3">
      <c r="B132" s="198" t="s">
        <v>303</v>
      </c>
      <c r="C132" s="391">
        <v>203127</v>
      </c>
      <c r="D132" s="428">
        <f t="shared" si="15"/>
        <v>14.144152299250759</v>
      </c>
    </row>
    <row r="133" spans="2:4" x14ac:dyDescent="0.3">
      <c r="B133" s="198" t="s">
        <v>304</v>
      </c>
      <c r="C133" s="391">
        <v>294232</v>
      </c>
      <c r="D133" s="428">
        <f t="shared" si="15"/>
        <v>20.487981505723756</v>
      </c>
    </row>
    <row r="134" spans="2:4" x14ac:dyDescent="0.3">
      <c r="B134" s="198" t="s">
        <v>305</v>
      </c>
      <c r="C134" s="391">
        <v>49743</v>
      </c>
      <c r="D134" s="428">
        <f t="shared" si="15"/>
        <v>3.4637077681530792</v>
      </c>
    </row>
    <row r="135" spans="2:4" x14ac:dyDescent="0.3">
      <c r="B135" s="198" t="s">
        <v>306</v>
      </c>
      <c r="C135" s="391">
        <v>1614</v>
      </c>
      <c r="D135" s="428">
        <f t="shared" si="15"/>
        <v>0.11238615157507729</v>
      </c>
    </row>
    <row r="136" spans="2:4" x14ac:dyDescent="0.3">
      <c r="B136" s="196" t="s">
        <v>78</v>
      </c>
      <c r="C136" s="391">
        <v>37926</v>
      </c>
      <c r="D136" s="429">
        <f t="shared" si="15"/>
        <v>2.6408656658217975</v>
      </c>
    </row>
    <row r="137" spans="2:4" x14ac:dyDescent="0.3">
      <c r="B137" s="196" t="s">
        <v>299</v>
      </c>
      <c r="C137" s="391">
        <v>33862</v>
      </c>
      <c r="D137" s="429">
        <f t="shared" si="15"/>
        <v>2.3578809570230899</v>
      </c>
    </row>
    <row r="138" spans="2:4" x14ac:dyDescent="0.3">
      <c r="B138" s="273">
        <v>2016</v>
      </c>
      <c r="C138" s="424">
        <v>1465259</v>
      </c>
      <c r="D138" s="425">
        <f>+C138/$C$138*100</f>
        <v>100</v>
      </c>
    </row>
    <row r="139" spans="2:4" ht="44.25" customHeight="1" x14ac:dyDescent="0.3">
      <c r="B139" s="635" t="s">
        <v>605</v>
      </c>
      <c r="C139" s="649">
        <v>832545</v>
      </c>
      <c r="D139" s="429">
        <f t="shared" ref="D139:D145" si="16">+C139/$C$138*100</f>
        <v>56.81896511128749</v>
      </c>
    </row>
    <row r="140" spans="2:4" x14ac:dyDescent="0.3">
      <c r="B140" s="644" t="s">
        <v>304</v>
      </c>
      <c r="C140" s="647">
        <v>289853</v>
      </c>
      <c r="D140" s="429">
        <f t="shared" si="16"/>
        <v>19.781690472469371</v>
      </c>
    </row>
    <row r="141" spans="2:4" x14ac:dyDescent="0.3">
      <c r="B141" s="644" t="s">
        <v>303</v>
      </c>
      <c r="C141" s="647">
        <v>213750</v>
      </c>
      <c r="D141" s="429">
        <f t="shared" si="16"/>
        <v>14.587864671024031</v>
      </c>
    </row>
    <row r="142" spans="2:4" x14ac:dyDescent="0.3">
      <c r="B142" s="644" t="s">
        <v>305</v>
      </c>
      <c r="C142" s="647">
        <v>59623</v>
      </c>
      <c r="D142" s="429">
        <f t="shared" si="16"/>
        <v>4.069109966224401</v>
      </c>
    </row>
    <row r="143" spans="2:4" x14ac:dyDescent="0.3">
      <c r="B143" s="644" t="s">
        <v>78</v>
      </c>
      <c r="C143" s="647">
        <v>34694</v>
      </c>
      <c r="D143" s="429">
        <f t="shared" si="16"/>
        <v>2.3677725234924338</v>
      </c>
    </row>
    <row r="144" spans="2:4" x14ac:dyDescent="0.3">
      <c r="B144" s="644" t="s">
        <v>299</v>
      </c>
      <c r="C144" s="647">
        <v>33409</v>
      </c>
      <c r="D144" s="429">
        <f t="shared" si="16"/>
        <v>2.2800747171660434</v>
      </c>
    </row>
    <row r="145" spans="2:6" x14ac:dyDescent="0.3">
      <c r="B145" s="644" t="s">
        <v>300</v>
      </c>
      <c r="C145" s="647">
        <v>1385</v>
      </c>
      <c r="D145" s="429">
        <f t="shared" si="16"/>
        <v>9.4522538336225884E-2</v>
      </c>
    </row>
    <row r="146" spans="2:6" x14ac:dyDescent="0.25">
      <c r="B146" s="645" t="s">
        <v>28</v>
      </c>
      <c r="C146" s="648"/>
      <c r="D146" s="430"/>
    </row>
    <row r="147" spans="2:6" x14ac:dyDescent="0.3">
      <c r="B147" s="196"/>
      <c r="C147" s="32"/>
      <c r="D147" s="340"/>
    </row>
    <row r="148" spans="2:6" ht="17.25" customHeight="1" x14ac:dyDescent="0.3">
      <c r="B148" s="1254" t="s">
        <v>1609</v>
      </c>
      <c r="C148" s="1254"/>
      <c r="D148" s="1254"/>
      <c r="E148" s="12"/>
      <c r="F148" s="12"/>
    </row>
    <row r="149" spans="2:6" ht="54.75" customHeight="1" x14ac:dyDescent="0.3">
      <c r="B149" s="1254"/>
      <c r="C149" s="1254"/>
      <c r="D149" s="1254"/>
      <c r="E149" s="12"/>
      <c r="F149" s="12"/>
    </row>
    <row r="150" spans="2:6" ht="22.5" customHeight="1" x14ac:dyDescent="0.3"/>
  </sheetData>
  <sheetProtection algorithmName="SHA-512" hashValue="TlSSVL5NIt0cid9d9TQ2/ClmIx3ly6zf1+RjxJdpJJYeTRrRui5G3fhDbQDoGMF+9i0N0u3ROPzpm1eAyO2B0w==" saltValue="0WloIWUzzl6trE6qf/WuTQ==" spinCount="100000" sheet="1" objects="1" scenarios="1"/>
  <mergeCells count="2">
    <mergeCell ref="B148:D149"/>
    <mergeCell ref="B9:D9"/>
  </mergeCells>
  <hyperlinks>
    <hyperlink ref="C1" location="M5.1.2.a!A1" display="Ver Metadato"/>
    <hyperlink ref="A1" location="'C5'!A1" display="REGRESAR"/>
  </hyperlinks>
  <pageMargins left="0.7" right="0.7" top="0.75" bottom="0.75" header="0.3" footer="0.3"/>
  <pageSetup orientation="portrait" horizontalDpi="4294967292"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M50"/>
  <sheetViews>
    <sheetView showGridLines="0" zoomScale="80" zoomScaleNormal="80" workbookViewId="0">
      <selection activeCell="E11" sqref="E11:M13"/>
    </sheetView>
  </sheetViews>
  <sheetFormatPr defaultColWidth="11.44140625" defaultRowHeight="15" x14ac:dyDescent="0.25"/>
  <cols>
    <col min="1" max="1" width="11.44140625" style="116"/>
    <col min="2" max="2" width="11.44140625" style="117"/>
    <col min="3" max="3" width="22.88671875" style="117" customWidth="1"/>
    <col min="4" max="4" width="14.44140625" style="117" customWidth="1"/>
    <col min="5" max="7" width="11.44140625" style="117"/>
    <col min="8" max="8" width="12.88671875" style="117" customWidth="1"/>
    <col min="9" max="10" width="11.44140625" style="117"/>
    <col min="11" max="11" width="13.6640625" style="117" customWidth="1"/>
    <col min="12" max="12" width="11.44140625" style="117"/>
    <col min="13" max="13" width="19.33203125" style="117" customWidth="1"/>
    <col min="14" max="16384" width="11.44140625" style="116"/>
  </cols>
  <sheetData>
    <row r="1" spans="1:13" x14ac:dyDescent="0.25">
      <c r="A1" s="114" t="s">
        <v>183</v>
      </c>
    </row>
    <row r="2" spans="1:13" ht="15.6" x14ac:dyDescent="0.25">
      <c r="B2" s="828" t="s">
        <v>202</v>
      </c>
      <c r="C2" s="828"/>
      <c r="D2" s="828"/>
      <c r="E2" s="828"/>
      <c r="F2" s="828"/>
      <c r="G2" s="828"/>
      <c r="H2" s="828"/>
      <c r="I2" s="828"/>
      <c r="J2" s="828"/>
      <c r="K2" s="828"/>
      <c r="L2" s="828"/>
      <c r="M2" s="828"/>
    </row>
    <row r="3" spans="1:13" ht="15.6" thickBot="1" x14ac:dyDescent="0.3">
      <c r="B3" s="827"/>
      <c r="C3" s="827"/>
      <c r="D3" s="827"/>
      <c r="E3" s="827"/>
      <c r="F3" s="827"/>
      <c r="G3" s="827"/>
      <c r="H3" s="827"/>
      <c r="I3" s="827"/>
      <c r="J3" s="827"/>
      <c r="K3" s="827"/>
      <c r="L3" s="827"/>
      <c r="M3" s="827"/>
    </row>
    <row r="4" spans="1:13" ht="16.2" thickBot="1" x14ac:dyDescent="0.3">
      <c r="B4" s="847" t="s">
        <v>286</v>
      </c>
      <c r="C4" s="848"/>
      <c r="D4" s="848"/>
      <c r="E4" s="848"/>
      <c r="F4" s="848" t="s">
        <v>287</v>
      </c>
      <c r="G4" s="848"/>
      <c r="H4" s="848"/>
      <c r="I4" s="848"/>
      <c r="J4" s="848" t="s">
        <v>205</v>
      </c>
      <c r="K4" s="848"/>
      <c r="L4" s="848"/>
      <c r="M4" s="849"/>
    </row>
    <row r="5" spans="1:13" x14ac:dyDescent="0.25">
      <c r="B5" s="845" t="s">
        <v>206</v>
      </c>
      <c r="C5" s="845"/>
      <c r="D5" s="845"/>
      <c r="E5" s="845"/>
      <c r="F5" s="845"/>
      <c r="G5" s="845"/>
      <c r="H5" s="845"/>
      <c r="I5" s="845"/>
      <c r="J5" s="845"/>
    </row>
    <row r="6" spans="1:13" ht="15.6" x14ac:dyDescent="0.25">
      <c r="B6" s="828" t="s">
        <v>207</v>
      </c>
      <c r="C6" s="828"/>
      <c r="D6" s="828"/>
      <c r="E6" s="828"/>
      <c r="F6" s="828"/>
      <c r="G6" s="828"/>
      <c r="H6" s="828"/>
      <c r="I6" s="828"/>
      <c r="J6" s="828"/>
      <c r="K6" s="828"/>
      <c r="L6" s="828"/>
      <c r="M6" s="828"/>
    </row>
    <row r="7" spans="1:13" ht="15.6" thickBot="1" x14ac:dyDescent="0.3">
      <c r="B7" s="827"/>
      <c r="C7" s="827"/>
      <c r="D7" s="827"/>
      <c r="E7" s="827"/>
      <c r="F7" s="827"/>
      <c r="G7" s="827"/>
      <c r="H7" s="827"/>
      <c r="I7" s="827"/>
      <c r="J7" s="827"/>
    </row>
    <row r="8" spans="1:13" x14ac:dyDescent="0.25">
      <c r="B8" s="829" t="s">
        <v>208</v>
      </c>
      <c r="C8" s="830"/>
      <c r="D8" s="830"/>
      <c r="E8" s="830" t="s">
        <v>301</v>
      </c>
      <c r="F8" s="830"/>
      <c r="G8" s="830"/>
      <c r="H8" s="830" t="s">
        <v>209</v>
      </c>
      <c r="I8" s="830"/>
      <c r="J8" s="830"/>
      <c r="K8" s="830"/>
      <c r="L8" s="830"/>
      <c r="M8" s="846"/>
    </row>
    <row r="9" spans="1:13" ht="15.6" x14ac:dyDescent="0.25">
      <c r="B9" s="820" t="s">
        <v>210</v>
      </c>
      <c r="C9" s="796"/>
      <c r="D9" s="797"/>
      <c r="E9" s="841" t="s">
        <v>547</v>
      </c>
      <c r="F9" s="842"/>
      <c r="G9" s="842"/>
      <c r="H9" s="842"/>
      <c r="I9" s="842"/>
      <c r="J9" s="842"/>
      <c r="K9" s="842"/>
      <c r="L9" s="842"/>
      <c r="M9" s="843"/>
    </row>
    <row r="10" spans="1:13" x14ac:dyDescent="0.25">
      <c r="B10" s="820" t="s">
        <v>211</v>
      </c>
      <c r="C10" s="796"/>
      <c r="D10" s="797"/>
      <c r="E10" s="795" t="s">
        <v>21</v>
      </c>
      <c r="F10" s="796"/>
      <c r="G10" s="796"/>
      <c r="H10" s="796"/>
      <c r="I10" s="796"/>
      <c r="J10" s="796"/>
      <c r="K10" s="796"/>
      <c r="L10" s="796"/>
      <c r="M10" s="844"/>
    </row>
    <row r="11" spans="1:13" x14ac:dyDescent="0.25">
      <c r="B11" s="804" t="s">
        <v>1311</v>
      </c>
      <c r="C11" s="794"/>
      <c r="D11" s="794"/>
      <c r="E11" s="794" t="s">
        <v>182</v>
      </c>
      <c r="F11" s="794" t="s">
        <v>182</v>
      </c>
      <c r="G11" s="794" t="s">
        <v>182</v>
      </c>
      <c r="H11" s="794" t="s">
        <v>182</v>
      </c>
      <c r="I11" s="794" t="s">
        <v>182</v>
      </c>
      <c r="J11" s="794" t="s">
        <v>182</v>
      </c>
      <c r="K11" s="794" t="s">
        <v>182</v>
      </c>
      <c r="L11" s="794" t="s">
        <v>182</v>
      </c>
      <c r="M11" s="807" t="s">
        <v>182</v>
      </c>
    </row>
    <row r="12" spans="1:13" x14ac:dyDescent="0.25">
      <c r="B12" s="804" t="s">
        <v>1312</v>
      </c>
      <c r="C12" s="794"/>
      <c r="D12" s="794"/>
      <c r="E12" s="794" t="s">
        <v>340</v>
      </c>
      <c r="F12" s="794" t="s">
        <v>340</v>
      </c>
      <c r="G12" s="794" t="s">
        <v>340</v>
      </c>
      <c r="H12" s="794" t="s">
        <v>340</v>
      </c>
      <c r="I12" s="794" t="s">
        <v>340</v>
      </c>
      <c r="J12" s="794" t="s">
        <v>340</v>
      </c>
      <c r="K12" s="794" t="s">
        <v>340</v>
      </c>
      <c r="L12" s="794" t="s">
        <v>340</v>
      </c>
      <c r="M12" s="807" t="s">
        <v>340</v>
      </c>
    </row>
    <row r="13" spans="1:13" x14ac:dyDescent="0.25">
      <c r="B13" s="804" t="s">
        <v>1313</v>
      </c>
      <c r="C13" s="794"/>
      <c r="D13" s="794"/>
      <c r="E13" s="795" t="s">
        <v>297</v>
      </c>
      <c r="F13" s="796"/>
      <c r="G13" s="796"/>
      <c r="H13" s="796"/>
      <c r="I13" s="796"/>
      <c r="J13" s="796"/>
      <c r="K13" s="796"/>
      <c r="L13" s="796"/>
      <c r="M13" s="844"/>
    </row>
    <row r="14" spans="1:13" ht="29.25" customHeight="1" x14ac:dyDescent="0.25">
      <c r="B14" s="804" t="s">
        <v>214</v>
      </c>
      <c r="C14" s="794"/>
      <c r="D14" s="794"/>
      <c r="E14" s="821" t="s">
        <v>313</v>
      </c>
      <c r="F14" s="822"/>
      <c r="G14" s="822"/>
      <c r="H14" s="822"/>
      <c r="I14" s="822"/>
      <c r="J14" s="822"/>
      <c r="K14" s="822"/>
      <c r="L14" s="822"/>
      <c r="M14" s="823"/>
    </row>
    <row r="15" spans="1:13" x14ac:dyDescent="0.25">
      <c r="B15" s="804" t="s">
        <v>215</v>
      </c>
      <c r="C15" s="794"/>
      <c r="D15" s="794"/>
      <c r="E15" s="821" t="s">
        <v>314</v>
      </c>
      <c r="F15" s="822"/>
      <c r="G15" s="822"/>
      <c r="H15" s="822"/>
      <c r="I15" s="822"/>
      <c r="J15" s="822"/>
      <c r="K15" s="822"/>
      <c r="L15" s="822"/>
      <c r="M15" s="823"/>
    </row>
    <row r="16" spans="1:13" x14ac:dyDescent="0.25">
      <c r="B16" s="804" t="s">
        <v>216</v>
      </c>
      <c r="C16" s="794"/>
      <c r="D16" s="794"/>
      <c r="E16" s="814" t="s">
        <v>217</v>
      </c>
      <c r="F16" s="815"/>
      <c r="G16" s="815"/>
      <c r="H16" s="815"/>
      <c r="I16" s="815"/>
      <c r="J16" s="815"/>
      <c r="K16" s="815"/>
      <c r="L16" s="815"/>
      <c r="M16" s="816"/>
    </row>
    <row r="17" spans="2:13" ht="15" customHeight="1" x14ac:dyDescent="0.25">
      <c r="B17" s="804" t="s">
        <v>218</v>
      </c>
      <c r="C17" s="794"/>
      <c r="D17" s="794"/>
      <c r="E17" s="839" t="s">
        <v>315</v>
      </c>
      <c r="F17" s="818"/>
      <c r="G17" s="819"/>
      <c r="H17" s="821" t="s">
        <v>260</v>
      </c>
      <c r="I17" s="822"/>
      <c r="J17" s="822"/>
      <c r="K17" s="822"/>
      <c r="L17" s="822"/>
      <c r="M17" s="823"/>
    </row>
    <row r="18" spans="2:13" ht="15" customHeight="1" x14ac:dyDescent="0.25">
      <c r="B18" s="804" t="s">
        <v>221</v>
      </c>
      <c r="C18" s="794"/>
      <c r="D18" s="794"/>
      <c r="E18" s="821" t="s">
        <v>222</v>
      </c>
      <c r="F18" s="822"/>
      <c r="G18" s="822"/>
      <c r="H18" s="822"/>
      <c r="I18" s="822"/>
      <c r="J18" s="822"/>
      <c r="K18" s="822"/>
      <c r="L18" s="822"/>
      <c r="M18" s="823"/>
    </row>
    <row r="19" spans="2:13" ht="15" customHeight="1" x14ac:dyDescent="0.25">
      <c r="B19" s="820" t="s">
        <v>223</v>
      </c>
      <c r="C19" s="796"/>
      <c r="D19" s="797"/>
      <c r="E19" s="821" t="s">
        <v>316</v>
      </c>
      <c r="F19" s="822"/>
      <c r="G19" s="822"/>
      <c r="H19" s="822"/>
      <c r="I19" s="822"/>
      <c r="J19" s="822"/>
      <c r="K19" s="822"/>
      <c r="L19" s="822"/>
      <c r="M19" s="823"/>
    </row>
    <row r="20" spans="2:13" ht="16.2" thickBot="1" x14ac:dyDescent="0.3">
      <c r="B20" s="834" t="s">
        <v>225</v>
      </c>
      <c r="C20" s="835"/>
      <c r="D20" s="836"/>
      <c r="E20" s="860" t="s">
        <v>226</v>
      </c>
      <c r="F20" s="860"/>
      <c r="G20" s="837" t="s">
        <v>227</v>
      </c>
      <c r="H20" s="837"/>
      <c r="I20" s="837" t="s">
        <v>228</v>
      </c>
      <c r="J20" s="837"/>
      <c r="K20" s="837"/>
      <c r="L20" s="837"/>
      <c r="M20" s="838"/>
    </row>
    <row r="21" spans="2:13" x14ac:dyDescent="0.25">
      <c r="B21" s="827"/>
      <c r="C21" s="827"/>
      <c r="D21" s="827"/>
      <c r="E21" s="827"/>
      <c r="F21" s="827"/>
      <c r="G21" s="827"/>
      <c r="H21" s="827"/>
      <c r="I21" s="827"/>
      <c r="J21" s="827"/>
      <c r="K21" s="827"/>
      <c r="L21" s="827"/>
      <c r="M21" s="827"/>
    </row>
    <row r="22" spans="2:13" ht="15.6" x14ac:dyDescent="0.25">
      <c r="B22" s="828" t="s">
        <v>229</v>
      </c>
      <c r="C22" s="828"/>
      <c r="D22" s="828"/>
      <c r="E22" s="828"/>
      <c r="F22" s="828"/>
      <c r="G22" s="828"/>
      <c r="H22" s="828"/>
      <c r="I22" s="828"/>
      <c r="J22" s="828"/>
      <c r="K22" s="828"/>
      <c r="L22" s="828"/>
      <c r="M22" s="828"/>
    </row>
    <row r="23" spans="2:13" ht="15.6" thickBot="1" x14ac:dyDescent="0.3">
      <c r="B23" s="827"/>
      <c r="C23" s="827"/>
      <c r="D23" s="827"/>
      <c r="E23" s="827"/>
      <c r="F23" s="827"/>
      <c r="G23" s="827"/>
      <c r="H23" s="827"/>
      <c r="I23" s="827"/>
      <c r="J23" s="827"/>
      <c r="K23" s="827"/>
      <c r="L23" s="827"/>
      <c r="M23" s="827"/>
    </row>
    <row r="24" spans="2:13" ht="60" customHeight="1" x14ac:dyDescent="0.25">
      <c r="B24" s="829" t="s">
        <v>230</v>
      </c>
      <c r="C24" s="830"/>
      <c r="D24" s="830"/>
      <c r="E24" s="831" t="s">
        <v>317</v>
      </c>
      <c r="F24" s="832"/>
      <c r="G24" s="832"/>
      <c r="H24" s="832"/>
      <c r="I24" s="832"/>
      <c r="J24" s="832"/>
      <c r="K24" s="832"/>
      <c r="L24" s="832"/>
      <c r="M24" s="833"/>
    </row>
    <row r="25" spans="2:13" ht="247.5" customHeight="1" x14ac:dyDescent="0.25">
      <c r="B25" s="820" t="s">
        <v>231</v>
      </c>
      <c r="C25" s="796"/>
      <c r="D25" s="797"/>
      <c r="E25" s="821" t="s">
        <v>318</v>
      </c>
      <c r="F25" s="822"/>
      <c r="G25" s="822"/>
      <c r="H25" s="822"/>
      <c r="I25" s="822"/>
      <c r="J25" s="822"/>
      <c r="K25" s="822"/>
      <c r="L25" s="822"/>
      <c r="M25" s="823"/>
    </row>
    <row r="26" spans="2:13" ht="53.25" customHeight="1" x14ac:dyDescent="0.25">
      <c r="B26" s="804" t="s">
        <v>232</v>
      </c>
      <c r="C26" s="794"/>
      <c r="D26" s="794"/>
      <c r="E26" s="821" t="s">
        <v>319</v>
      </c>
      <c r="F26" s="822"/>
      <c r="G26" s="822"/>
      <c r="H26" s="822"/>
      <c r="I26" s="822"/>
      <c r="J26" s="822"/>
      <c r="K26" s="822"/>
      <c r="L26" s="822"/>
      <c r="M26" s="823"/>
    </row>
    <row r="27" spans="2:13" x14ac:dyDescent="0.25">
      <c r="B27" s="804" t="s">
        <v>233</v>
      </c>
      <c r="C27" s="794"/>
      <c r="D27" s="794"/>
      <c r="E27" s="850"/>
      <c r="F27" s="851"/>
      <c r="G27" s="851"/>
      <c r="H27" s="851"/>
      <c r="I27" s="851"/>
      <c r="J27" s="851"/>
      <c r="K27" s="851"/>
      <c r="L27" s="851"/>
      <c r="M27" s="852"/>
    </row>
    <row r="28" spans="2:13" x14ac:dyDescent="0.25">
      <c r="B28" s="804" t="s">
        <v>234</v>
      </c>
      <c r="C28" s="794"/>
      <c r="D28" s="794"/>
      <c r="E28" s="814"/>
      <c r="F28" s="815"/>
      <c r="G28" s="815"/>
      <c r="H28" s="815"/>
      <c r="I28" s="815"/>
      <c r="J28" s="815"/>
      <c r="K28" s="815"/>
      <c r="L28" s="815"/>
      <c r="M28" s="816"/>
    </row>
    <row r="29" spans="2:13" ht="55.5" customHeight="1" x14ac:dyDescent="0.25">
      <c r="B29" s="804" t="s">
        <v>235</v>
      </c>
      <c r="C29" s="794"/>
      <c r="D29" s="794"/>
      <c r="E29" s="814" t="s">
        <v>1296</v>
      </c>
      <c r="F29" s="815"/>
      <c r="G29" s="815"/>
      <c r="H29" s="815"/>
      <c r="I29" s="815"/>
      <c r="J29" s="815"/>
      <c r="K29" s="815"/>
      <c r="L29" s="815"/>
      <c r="M29" s="816"/>
    </row>
    <row r="30" spans="2:13" ht="15" customHeight="1" x14ac:dyDescent="0.25">
      <c r="B30" s="817" t="s">
        <v>236</v>
      </c>
      <c r="C30" s="818"/>
      <c r="D30" s="819"/>
      <c r="E30" s="118"/>
      <c r="F30" s="794" t="s">
        <v>237</v>
      </c>
      <c r="G30" s="794"/>
      <c r="H30" s="142" t="s">
        <v>320</v>
      </c>
      <c r="I30" s="794" t="s">
        <v>239</v>
      </c>
      <c r="J30" s="794"/>
      <c r="K30" s="794" t="s">
        <v>240</v>
      </c>
      <c r="L30" s="794"/>
      <c r="M30" s="126" t="s">
        <v>265</v>
      </c>
    </row>
    <row r="31" spans="2:13" x14ac:dyDescent="0.25">
      <c r="B31" s="804" t="s">
        <v>242</v>
      </c>
      <c r="C31" s="794"/>
      <c r="D31" s="794"/>
      <c r="E31" s="805" t="s">
        <v>321</v>
      </c>
      <c r="F31" s="805"/>
      <c r="G31" s="805"/>
      <c r="H31" s="805"/>
      <c r="I31" s="805"/>
      <c r="J31" s="805"/>
      <c r="K31" s="805"/>
      <c r="L31" s="805"/>
      <c r="M31" s="806"/>
    </row>
    <row r="32" spans="2:13" ht="15.6" x14ac:dyDescent="0.25">
      <c r="B32" s="804" t="s">
        <v>218</v>
      </c>
      <c r="C32" s="794"/>
      <c r="D32" s="794"/>
      <c r="E32" s="794" t="s">
        <v>244</v>
      </c>
      <c r="F32" s="794"/>
      <c r="G32" s="794"/>
      <c r="H32" s="794"/>
      <c r="I32" s="794"/>
      <c r="J32" s="861" t="s">
        <v>245</v>
      </c>
      <c r="K32" s="861"/>
      <c r="L32" s="861"/>
      <c r="M32" s="862"/>
    </row>
    <row r="33" spans="2:13" x14ac:dyDescent="0.25">
      <c r="B33" s="804" t="s">
        <v>246</v>
      </c>
      <c r="C33" s="794"/>
      <c r="D33" s="794"/>
      <c r="E33" s="805" t="s">
        <v>267</v>
      </c>
      <c r="F33" s="805"/>
      <c r="G33" s="805"/>
      <c r="H33" s="805"/>
      <c r="I33" s="805"/>
      <c r="J33" s="805"/>
      <c r="K33" s="805"/>
      <c r="L33" s="805"/>
      <c r="M33" s="806"/>
    </row>
    <row r="34" spans="2:13" x14ac:dyDescent="0.25">
      <c r="B34" s="120" t="s">
        <v>248</v>
      </c>
      <c r="C34" s="118"/>
      <c r="D34" s="118"/>
      <c r="E34" s="794"/>
      <c r="F34" s="794"/>
      <c r="G34" s="794"/>
      <c r="H34" s="794"/>
      <c r="I34" s="794"/>
      <c r="J34" s="794"/>
      <c r="K34" s="794"/>
      <c r="L34" s="794"/>
      <c r="M34" s="807"/>
    </row>
    <row r="35" spans="2:13" x14ac:dyDescent="0.25">
      <c r="B35" s="808"/>
      <c r="C35" s="809"/>
      <c r="D35" s="809"/>
      <c r="E35" s="809"/>
      <c r="F35" s="809"/>
      <c r="G35" s="809"/>
      <c r="H35" s="809"/>
      <c r="I35" s="809"/>
      <c r="J35" s="809"/>
      <c r="K35" s="809"/>
      <c r="L35" s="809"/>
      <c r="M35" s="810"/>
    </row>
    <row r="36" spans="2:13" ht="15.6" x14ac:dyDescent="0.25">
      <c r="B36" s="811" t="s">
        <v>249</v>
      </c>
      <c r="C36" s="812"/>
      <c r="D36" s="812"/>
      <c r="E36" s="812"/>
      <c r="F36" s="812"/>
      <c r="G36" s="812"/>
      <c r="H36" s="812"/>
      <c r="I36" s="812"/>
      <c r="J36" s="812"/>
      <c r="K36" s="812"/>
      <c r="L36" s="812"/>
      <c r="M36" s="813"/>
    </row>
    <row r="37" spans="2:13" ht="15.6" thickBot="1" x14ac:dyDescent="0.3">
      <c r="B37" s="798"/>
      <c r="C37" s="799"/>
      <c r="D37" s="799"/>
      <c r="E37" s="799"/>
      <c r="F37" s="799"/>
      <c r="G37" s="799"/>
      <c r="H37" s="799"/>
      <c r="I37" s="799"/>
      <c r="J37" s="799"/>
      <c r="K37" s="799"/>
      <c r="L37" s="799"/>
      <c r="M37" s="800"/>
    </row>
    <row r="38" spans="2:13" x14ac:dyDescent="0.25">
      <c r="B38" s="801"/>
      <c r="C38" s="802"/>
      <c r="D38" s="802"/>
      <c r="E38" s="802"/>
      <c r="F38" s="802"/>
      <c r="G38" s="802"/>
      <c r="H38" s="802"/>
      <c r="I38" s="802"/>
      <c r="J38" s="802"/>
      <c r="K38" s="802"/>
      <c r="L38" s="802"/>
      <c r="M38" s="803"/>
    </row>
    <row r="40" spans="2:13" x14ac:dyDescent="0.25">
      <c r="C40" s="794" t="s">
        <v>250</v>
      </c>
      <c r="D40" s="794"/>
      <c r="E40" s="794"/>
      <c r="F40" s="794"/>
      <c r="G40" s="794"/>
      <c r="H40" s="794"/>
      <c r="I40" s="794"/>
      <c r="J40" s="794"/>
      <c r="K40" s="794"/>
      <c r="L40" s="794"/>
      <c r="M40" s="794"/>
    </row>
    <row r="41" spans="2:13" x14ac:dyDescent="0.25">
      <c r="C41" s="118" t="s">
        <v>251</v>
      </c>
      <c r="D41" s="795" t="s">
        <v>252</v>
      </c>
      <c r="E41" s="796"/>
      <c r="F41" s="796"/>
      <c r="G41" s="796"/>
      <c r="H41" s="795" t="s">
        <v>253</v>
      </c>
      <c r="I41" s="796"/>
      <c r="J41" s="796"/>
      <c r="K41" s="796"/>
      <c r="L41" s="796"/>
      <c r="M41" s="797"/>
    </row>
    <row r="42" spans="2:13" x14ac:dyDescent="0.25">
      <c r="C42" s="121">
        <v>42317</v>
      </c>
      <c r="D42" s="794" t="s">
        <v>254</v>
      </c>
      <c r="E42" s="794"/>
      <c r="F42" s="794"/>
      <c r="G42" s="794"/>
      <c r="H42" s="795" t="s">
        <v>255</v>
      </c>
      <c r="I42" s="796"/>
      <c r="J42" s="796"/>
      <c r="K42" s="796"/>
      <c r="L42" s="796"/>
      <c r="M42" s="797"/>
    </row>
    <row r="43" spans="2:13" x14ac:dyDescent="0.25">
      <c r="C43" s="118"/>
      <c r="D43" s="794"/>
      <c r="E43" s="794"/>
      <c r="F43" s="794"/>
      <c r="G43" s="794"/>
      <c r="H43" s="794"/>
      <c r="I43" s="794"/>
      <c r="J43" s="794"/>
      <c r="K43" s="794"/>
      <c r="L43" s="794"/>
      <c r="M43" s="794"/>
    </row>
    <row r="44" spans="2:13" x14ac:dyDescent="0.25">
      <c r="C44" s="118"/>
      <c r="D44" s="794"/>
      <c r="E44" s="794"/>
      <c r="F44" s="794"/>
      <c r="G44" s="794"/>
      <c r="H44" s="794"/>
      <c r="I44" s="794"/>
      <c r="J44" s="794"/>
      <c r="K44" s="794"/>
      <c r="L44" s="794"/>
      <c r="M44" s="794"/>
    </row>
    <row r="45" spans="2:13" x14ac:dyDescent="0.25">
      <c r="C45" s="118"/>
      <c r="D45" s="794"/>
      <c r="E45" s="794"/>
      <c r="F45" s="794"/>
      <c r="G45" s="794"/>
      <c r="H45" s="794"/>
      <c r="I45" s="794"/>
      <c r="J45" s="794"/>
      <c r="K45" s="794"/>
      <c r="L45" s="794"/>
      <c r="M45" s="794"/>
    </row>
    <row r="46" spans="2:13" x14ac:dyDescent="0.25">
      <c r="C46" s="118"/>
      <c r="D46" s="794"/>
      <c r="E46" s="794"/>
      <c r="F46" s="794"/>
      <c r="G46" s="794"/>
      <c r="H46" s="794"/>
      <c r="I46" s="794"/>
      <c r="J46" s="794"/>
      <c r="K46" s="794"/>
      <c r="L46" s="794"/>
      <c r="M46" s="794"/>
    </row>
    <row r="47" spans="2:13" x14ac:dyDescent="0.25">
      <c r="C47" s="118"/>
      <c r="D47" s="794"/>
      <c r="E47" s="794"/>
      <c r="F47" s="794"/>
      <c r="G47" s="794"/>
      <c r="H47" s="794"/>
      <c r="I47" s="794"/>
      <c r="J47" s="794"/>
      <c r="K47" s="794"/>
      <c r="L47" s="794"/>
      <c r="M47" s="794"/>
    </row>
    <row r="48" spans="2:13" x14ac:dyDescent="0.25">
      <c r="C48" s="118"/>
      <c r="D48" s="794"/>
      <c r="E48" s="794"/>
      <c r="F48" s="794"/>
      <c r="G48" s="794"/>
      <c r="H48" s="794"/>
      <c r="I48" s="794"/>
      <c r="J48" s="794"/>
      <c r="K48" s="794"/>
      <c r="L48" s="794"/>
      <c r="M48" s="794"/>
    </row>
    <row r="49" spans="3:13" x14ac:dyDescent="0.25">
      <c r="C49" s="118"/>
      <c r="D49" s="794"/>
      <c r="E49" s="794"/>
      <c r="F49" s="794"/>
      <c r="G49" s="794"/>
      <c r="H49" s="794"/>
      <c r="I49" s="794"/>
      <c r="J49" s="794"/>
      <c r="K49" s="794"/>
      <c r="L49" s="794"/>
      <c r="M49" s="794"/>
    </row>
    <row r="50" spans="3:13" x14ac:dyDescent="0.25">
      <c r="C50" s="118"/>
      <c r="D50" s="794"/>
      <c r="E50" s="794"/>
      <c r="F50" s="794"/>
      <c r="G50" s="794"/>
      <c r="H50" s="794"/>
      <c r="I50" s="794"/>
      <c r="J50" s="794"/>
      <c r="K50" s="794"/>
      <c r="L50" s="794"/>
      <c r="M50" s="794"/>
    </row>
  </sheetData>
  <sheetProtection algorithmName="SHA-512" hashValue="02C5tW+PbDw6OfNeFD/bcCVyANYDxvoK52rdzh5Yjss32Xnd2x77hyOxL139kXvK621xy9aB7dJp3rVHGpxWUg==" saltValue="70g31WhGopK48Yas270naw==" spinCount="100000" sheet="1" objects="1" scenarios="1"/>
  <mergeCells count="90">
    <mergeCell ref="B13:D13"/>
    <mergeCell ref="E13:M13"/>
    <mergeCell ref="D48:G48"/>
    <mergeCell ref="H48:M48"/>
    <mergeCell ref="D49:G49"/>
    <mergeCell ref="H49:M49"/>
    <mergeCell ref="D42:G42"/>
    <mergeCell ref="H42:M42"/>
    <mergeCell ref="D43:G43"/>
    <mergeCell ref="H43:M43"/>
    <mergeCell ref="D44:G44"/>
    <mergeCell ref="H44:M44"/>
    <mergeCell ref="D41:G41"/>
    <mergeCell ref="H41:M41"/>
    <mergeCell ref="B32:D32"/>
    <mergeCell ref="E32:I32"/>
    <mergeCell ref="D50:G50"/>
    <mergeCell ref="H50:M50"/>
    <mergeCell ref="D45:G45"/>
    <mergeCell ref="H45:M45"/>
    <mergeCell ref="D46:G46"/>
    <mergeCell ref="H46:M46"/>
    <mergeCell ref="D47:G47"/>
    <mergeCell ref="H47:M47"/>
    <mergeCell ref="B36:M36"/>
    <mergeCell ref="B37:M37"/>
    <mergeCell ref="B38:M38"/>
    <mergeCell ref="C40:M40"/>
    <mergeCell ref="B30:D30"/>
    <mergeCell ref="F30:G30"/>
    <mergeCell ref="I30:J30"/>
    <mergeCell ref="K30:L30"/>
    <mergeCell ref="B31:D31"/>
    <mergeCell ref="E31:M31"/>
    <mergeCell ref="J32:M32"/>
    <mergeCell ref="B33:D33"/>
    <mergeCell ref="E33:M33"/>
    <mergeCell ref="E34:M34"/>
    <mergeCell ref="B35:M35"/>
    <mergeCell ref="B27:D27"/>
    <mergeCell ref="E27:M27"/>
    <mergeCell ref="B28:D28"/>
    <mergeCell ref="E28:M28"/>
    <mergeCell ref="B29:D29"/>
    <mergeCell ref="E29:M29"/>
    <mergeCell ref="B26:D26"/>
    <mergeCell ref="E26:M26"/>
    <mergeCell ref="B20:D20"/>
    <mergeCell ref="E20:F20"/>
    <mergeCell ref="G20:H20"/>
    <mergeCell ref="I20:M20"/>
    <mergeCell ref="B21:M21"/>
    <mergeCell ref="B22:M22"/>
    <mergeCell ref="B23:M23"/>
    <mergeCell ref="B24:D24"/>
    <mergeCell ref="E24:M24"/>
    <mergeCell ref="B25:D25"/>
    <mergeCell ref="E25:M25"/>
    <mergeCell ref="B19:D19"/>
    <mergeCell ref="E19:M19"/>
    <mergeCell ref="B14:D14"/>
    <mergeCell ref="E14:M14"/>
    <mergeCell ref="B15:D15"/>
    <mergeCell ref="E15:M15"/>
    <mergeCell ref="B16:D16"/>
    <mergeCell ref="E16:M16"/>
    <mergeCell ref="B17:D17"/>
    <mergeCell ref="E17:G17"/>
    <mergeCell ref="H17:M17"/>
    <mergeCell ref="B18:D18"/>
    <mergeCell ref="E18:M18"/>
    <mergeCell ref="B10:D10"/>
    <mergeCell ref="E10:M10"/>
    <mergeCell ref="B11:D11"/>
    <mergeCell ref="E11:M11"/>
    <mergeCell ref="B12:D12"/>
    <mergeCell ref="E12:M12"/>
    <mergeCell ref="B9:D9"/>
    <mergeCell ref="E9:M9"/>
    <mergeCell ref="B2:M2"/>
    <mergeCell ref="B3:M3"/>
    <mergeCell ref="B4:E4"/>
    <mergeCell ref="F4:I4"/>
    <mergeCell ref="J4:M4"/>
    <mergeCell ref="B5:J5"/>
    <mergeCell ref="B6:M6"/>
    <mergeCell ref="B7:J7"/>
    <mergeCell ref="B8:D8"/>
    <mergeCell ref="E8:G8"/>
    <mergeCell ref="H8:M8"/>
  </mergeCells>
  <hyperlinks>
    <hyperlink ref="A1" location="'5.1.2.a'!A1" display="REGRESAR"/>
  </hyperlinks>
  <printOptions verticalCentered="1"/>
  <pageMargins left="2.0866141732283467" right="0.70866141732283472" top="0.74803149606299213" bottom="0.74803149606299213" header="0.31496062992125984" footer="0.31496062992125984"/>
  <pageSetup paperSize="66" scale="4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M49"/>
  <sheetViews>
    <sheetView showGridLines="0" zoomScale="80" zoomScaleNormal="80" workbookViewId="0">
      <selection activeCell="B12" sqref="B12:D12"/>
    </sheetView>
  </sheetViews>
  <sheetFormatPr defaultColWidth="11.44140625" defaultRowHeight="15" x14ac:dyDescent="0.3"/>
  <cols>
    <col min="1" max="2" width="11.44140625" style="556"/>
    <col min="3" max="3" width="22.88671875" style="556" customWidth="1"/>
    <col min="4" max="4" width="14.44140625" style="556" customWidth="1"/>
    <col min="5" max="10" width="11.44140625" style="556"/>
    <col min="11" max="11" width="13.6640625" style="556" customWidth="1"/>
    <col min="12" max="12" width="11.44140625" style="556"/>
    <col min="13" max="13" width="23.44140625" style="556" customWidth="1"/>
    <col min="14" max="16384" width="11.44140625" style="556"/>
  </cols>
  <sheetData>
    <row r="1" spans="1:13" x14ac:dyDescent="0.3">
      <c r="A1" s="135" t="s">
        <v>183</v>
      </c>
    </row>
    <row r="2" spans="1:13" ht="15.6" x14ac:dyDescent="0.3">
      <c r="B2" s="828" t="s">
        <v>202</v>
      </c>
      <c r="C2" s="828"/>
      <c r="D2" s="828"/>
      <c r="E2" s="828"/>
      <c r="F2" s="828"/>
      <c r="G2" s="828"/>
      <c r="H2" s="828"/>
      <c r="I2" s="828"/>
      <c r="J2" s="828"/>
      <c r="K2" s="828"/>
      <c r="L2" s="828"/>
      <c r="M2" s="828"/>
    </row>
    <row r="3" spans="1:13" ht="15.6" thickBot="1" x14ac:dyDescent="0.35">
      <c r="B3" s="827"/>
      <c r="C3" s="827"/>
      <c r="D3" s="827"/>
      <c r="E3" s="827"/>
      <c r="F3" s="827"/>
      <c r="G3" s="827"/>
      <c r="H3" s="827"/>
      <c r="I3" s="827"/>
      <c r="J3" s="827"/>
      <c r="K3" s="827"/>
      <c r="L3" s="827"/>
      <c r="M3" s="827"/>
    </row>
    <row r="4" spans="1:13" ht="16.2" thickBot="1" x14ac:dyDescent="0.35">
      <c r="B4" s="847" t="s">
        <v>203</v>
      </c>
      <c r="C4" s="848"/>
      <c r="D4" s="848"/>
      <c r="E4" s="848"/>
      <c r="F4" s="848" t="s">
        <v>204</v>
      </c>
      <c r="G4" s="848"/>
      <c r="H4" s="848"/>
      <c r="I4" s="848"/>
      <c r="J4" s="848" t="s">
        <v>205</v>
      </c>
      <c r="K4" s="848"/>
      <c r="L4" s="848"/>
      <c r="M4" s="849"/>
    </row>
    <row r="5" spans="1:13" x14ac:dyDescent="0.3">
      <c r="B5" s="845" t="s">
        <v>206</v>
      </c>
      <c r="C5" s="845"/>
      <c r="D5" s="845"/>
      <c r="E5" s="845"/>
      <c r="F5" s="845"/>
      <c r="G5" s="845"/>
      <c r="H5" s="845"/>
      <c r="I5" s="845"/>
      <c r="J5" s="845"/>
    </row>
    <row r="6" spans="1:13" ht="15.6" x14ac:dyDescent="0.3">
      <c r="B6" s="828" t="s">
        <v>207</v>
      </c>
      <c r="C6" s="828"/>
      <c r="D6" s="828"/>
      <c r="E6" s="828"/>
      <c r="F6" s="828"/>
      <c r="G6" s="828"/>
      <c r="H6" s="828"/>
      <c r="I6" s="828"/>
      <c r="J6" s="828"/>
      <c r="K6" s="828"/>
      <c r="L6" s="828"/>
      <c r="M6" s="828"/>
    </row>
    <row r="7" spans="1:13" ht="15.6" thickBot="1" x14ac:dyDescent="0.35">
      <c r="B7" s="827"/>
      <c r="C7" s="827"/>
      <c r="D7" s="827"/>
      <c r="E7" s="827"/>
      <c r="F7" s="827"/>
      <c r="G7" s="827"/>
      <c r="H7" s="827"/>
      <c r="I7" s="827"/>
      <c r="J7" s="827"/>
    </row>
    <row r="8" spans="1:13" x14ac:dyDescent="0.3">
      <c r="B8" s="829" t="s">
        <v>208</v>
      </c>
      <c r="C8" s="830"/>
      <c r="D8" s="830"/>
      <c r="E8" s="830" t="s">
        <v>1428</v>
      </c>
      <c r="F8" s="830"/>
      <c r="G8" s="830"/>
      <c r="H8" s="830" t="s">
        <v>209</v>
      </c>
      <c r="I8" s="830"/>
      <c r="J8" s="830"/>
      <c r="K8" s="830"/>
      <c r="L8" s="830"/>
      <c r="M8" s="846"/>
    </row>
    <row r="9" spans="1:13" ht="15.6" x14ac:dyDescent="0.3">
      <c r="B9" s="820" t="s">
        <v>210</v>
      </c>
      <c r="C9" s="796"/>
      <c r="D9" s="797"/>
      <c r="E9" s="841" t="s">
        <v>1429</v>
      </c>
      <c r="F9" s="842"/>
      <c r="G9" s="842"/>
      <c r="H9" s="842"/>
      <c r="I9" s="842"/>
      <c r="J9" s="842"/>
      <c r="K9" s="842"/>
      <c r="L9" s="842"/>
      <c r="M9" s="843"/>
    </row>
    <row r="10" spans="1:13" x14ac:dyDescent="0.3">
      <c r="B10" s="820" t="s">
        <v>211</v>
      </c>
      <c r="C10" s="796"/>
      <c r="D10" s="797"/>
      <c r="E10" s="795"/>
      <c r="F10" s="796"/>
      <c r="G10" s="796"/>
      <c r="H10" s="796"/>
      <c r="I10" s="796"/>
      <c r="J10" s="796"/>
      <c r="K10" s="796"/>
      <c r="L10" s="796"/>
      <c r="M10" s="844"/>
    </row>
    <row r="11" spans="1:13" x14ac:dyDescent="0.25">
      <c r="B11" s="804" t="s">
        <v>1311</v>
      </c>
      <c r="C11" s="794"/>
      <c r="D11" s="794"/>
      <c r="E11" s="840" t="s">
        <v>149</v>
      </c>
      <c r="F11" s="840"/>
      <c r="G11" s="840"/>
      <c r="H11" s="840"/>
      <c r="I11" s="840"/>
      <c r="J11" s="840"/>
      <c r="K11" s="840"/>
      <c r="L11" s="840"/>
      <c r="M11" s="840"/>
    </row>
    <row r="12" spans="1:13" x14ac:dyDescent="0.25">
      <c r="B12" s="804" t="s">
        <v>1312</v>
      </c>
      <c r="C12" s="794"/>
      <c r="D12" s="794"/>
      <c r="E12" s="840" t="s">
        <v>1339</v>
      </c>
      <c r="F12" s="840"/>
      <c r="G12" s="840"/>
      <c r="H12" s="840"/>
      <c r="I12" s="840"/>
      <c r="J12" s="840"/>
      <c r="K12" s="840"/>
      <c r="L12" s="840"/>
      <c r="M12" s="840"/>
    </row>
    <row r="13" spans="1:13" x14ac:dyDescent="0.25">
      <c r="B13" s="804" t="s">
        <v>1313</v>
      </c>
      <c r="C13" s="794"/>
      <c r="D13" s="794"/>
      <c r="E13" s="840" t="s">
        <v>1424</v>
      </c>
      <c r="F13" s="840"/>
      <c r="G13" s="840"/>
      <c r="H13" s="840"/>
      <c r="I13" s="840"/>
      <c r="J13" s="840"/>
      <c r="K13" s="840"/>
      <c r="L13" s="840"/>
      <c r="M13" s="840"/>
    </row>
    <row r="14" spans="1:13" x14ac:dyDescent="0.3">
      <c r="B14" s="804" t="s">
        <v>215</v>
      </c>
      <c r="C14" s="794"/>
      <c r="D14" s="794"/>
      <c r="E14" s="824"/>
      <c r="F14" s="825"/>
      <c r="G14" s="825"/>
      <c r="H14" s="825"/>
      <c r="I14" s="825"/>
      <c r="J14" s="825"/>
      <c r="K14" s="825"/>
      <c r="L14" s="825"/>
      <c r="M14" s="826"/>
    </row>
    <row r="15" spans="1:13" x14ac:dyDescent="0.3">
      <c r="B15" s="804" t="s">
        <v>216</v>
      </c>
      <c r="C15" s="794"/>
      <c r="D15" s="794"/>
      <c r="E15" s="814"/>
      <c r="F15" s="815"/>
      <c r="G15" s="815"/>
      <c r="H15" s="815"/>
      <c r="I15" s="815"/>
      <c r="J15" s="815"/>
      <c r="K15" s="815"/>
      <c r="L15" s="815"/>
      <c r="M15" s="816"/>
    </row>
    <row r="16" spans="1:13" x14ac:dyDescent="0.3">
      <c r="B16" s="804" t="s">
        <v>218</v>
      </c>
      <c r="C16" s="794"/>
      <c r="D16" s="794"/>
      <c r="E16" s="839" t="s">
        <v>1436</v>
      </c>
      <c r="F16" s="818"/>
      <c r="G16" s="819"/>
      <c r="H16" s="821" t="s">
        <v>1448</v>
      </c>
      <c r="I16" s="822"/>
      <c r="J16" s="822"/>
      <c r="K16" s="822"/>
      <c r="L16" s="822"/>
      <c r="M16" s="823"/>
    </row>
    <row r="17" spans="2:13" ht="15" customHeight="1" x14ac:dyDescent="0.3">
      <c r="B17" s="804" t="s">
        <v>221</v>
      </c>
      <c r="C17" s="794"/>
      <c r="D17" s="794"/>
      <c r="E17" s="821"/>
      <c r="F17" s="822"/>
      <c r="G17" s="822"/>
      <c r="H17" s="822"/>
      <c r="I17" s="822"/>
      <c r="J17" s="822"/>
      <c r="K17" s="822"/>
      <c r="L17" s="822"/>
      <c r="M17" s="823"/>
    </row>
    <row r="18" spans="2:13" ht="15" customHeight="1" x14ac:dyDescent="0.3">
      <c r="B18" s="820" t="s">
        <v>223</v>
      </c>
      <c r="C18" s="796"/>
      <c r="D18" s="797"/>
      <c r="E18" s="821"/>
      <c r="F18" s="822"/>
      <c r="G18" s="822"/>
      <c r="H18" s="822"/>
      <c r="I18" s="822"/>
      <c r="J18" s="822"/>
      <c r="K18" s="822"/>
      <c r="L18" s="822"/>
      <c r="M18" s="823"/>
    </row>
    <row r="19" spans="2:13" ht="15.6" thickBot="1" x14ac:dyDescent="0.35">
      <c r="B19" s="834" t="s">
        <v>225</v>
      </c>
      <c r="C19" s="835"/>
      <c r="D19" s="836"/>
      <c r="E19" s="837" t="s">
        <v>470</v>
      </c>
      <c r="F19" s="837"/>
      <c r="G19" s="837" t="s">
        <v>227</v>
      </c>
      <c r="H19" s="837"/>
      <c r="I19" s="837" t="s">
        <v>228</v>
      </c>
      <c r="J19" s="837"/>
      <c r="K19" s="837"/>
      <c r="L19" s="837"/>
      <c r="M19" s="838"/>
    </row>
    <row r="20" spans="2:13" x14ac:dyDescent="0.3">
      <c r="B20" s="827"/>
      <c r="C20" s="827"/>
      <c r="D20" s="827"/>
      <c r="E20" s="827"/>
      <c r="F20" s="827"/>
      <c r="G20" s="827"/>
      <c r="H20" s="827"/>
      <c r="I20" s="827"/>
      <c r="J20" s="827"/>
      <c r="K20" s="827"/>
      <c r="L20" s="827"/>
      <c r="M20" s="827"/>
    </row>
    <row r="21" spans="2:13" ht="15.6" x14ac:dyDescent="0.3">
      <c r="B21" s="828" t="s">
        <v>229</v>
      </c>
      <c r="C21" s="828"/>
      <c r="D21" s="828"/>
      <c r="E21" s="828"/>
      <c r="F21" s="828"/>
      <c r="G21" s="828"/>
      <c r="H21" s="828"/>
      <c r="I21" s="828"/>
      <c r="J21" s="828"/>
      <c r="K21" s="828"/>
      <c r="L21" s="828"/>
      <c r="M21" s="828"/>
    </row>
    <row r="22" spans="2:13" ht="15.6" thickBot="1" x14ac:dyDescent="0.35">
      <c r="B22" s="827"/>
      <c r="C22" s="827"/>
      <c r="D22" s="827"/>
      <c r="E22" s="827"/>
      <c r="F22" s="827"/>
      <c r="G22" s="827"/>
      <c r="H22" s="827"/>
      <c r="I22" s="827"/>
      <c r="J22" s="827"/>
      <c r="K22" s="827"/>
      <c r="L22" s="827"/>
      <c r="M22" s="827"/>
    </row>
    <row r="23" spans="2:13" ht="18.75" customHeight="1" x14ac:dyDescent="0.3">
      <c r="B23" s="829" t="s">
        <v>230</v>
      </c>
      <c r="C23" s="830"/>
      <c r="D23" s="830"/>
      <c r="E23" s="831"/>
      <c r="F23" s="832"/>
      <c r="G23" s="832"/>
      <c r="H23" s="832"/>
      <c r="I23" s="832"/>
      <c r="J23" s="832"/>
      <c r="K23" s="832"/>
      <c r="L23" s="832"/>
      <c r="M23" s="833"/>
    </row>
    <row r="24" spans="2:13" ht="30.75" customHeight="1" x14ac:dyDescent="0.3">
      <c r="B24" s="820" t="s">
        <v>231</v>
      </c>
      <c r="C24" s="796"/>
      <c r="D24" s="797"/>
    </row>
    <row r="25" spans="2:13" ht="15" customHeight="1" x14ac:dyDescent="0.3">
      <c r="B25" s="804" t="s">
        <v>232</v>
      </c>
      <c r="C25" s="794"/>
      <c r="D25" s="794"/>
      <c r="E25" s="824"/>
      <c r="F25" s="825"/>
      <c r="G25" s="825"/>
      <c r="H25" s="825"/>
      <c r="I25" s="825"/>
      <c r="J25" s="825"/>
      <c r="K25" s="825"/>
      <c r="L25" s="825"/>
      <c r="M25" s="826"/>
    </row>
    <row r="26" spans="2:13" ht="219.75" customHeight="1" x14ac:dyDescent="0.3">
      <c r="B26" s="804" t="s">
        <v>233</v>
      </c>
      <c r="C26" s="794"/>
      <c r="D26" s="794"/>
      <c r="E26" s="821" t="s">
        <v>1450</v>
      </c>
      <c r="F26" s="822"/>
      <c r="G26" s="822"/>
      <c r="H26" s="822"/>
      <c r="I26" s="822"/>
      <c r="J26" s="822"/>
      <c r="K26" s="822"/>
      <c r="L26" s="822"/>
      <c r="M26" s="823"/>
    </row>
    <row r="27" spans="2:13" x14ac:dyDescent="0.3">
      <c r="B27" s="804" t="s">
        <v>234</v>
      </c>
      <c r="C27" s="794"/>
      <c r="D27" s="794"/>
      <c r="E27" s="814"/>
      <c r="F27" s="815"/>
      <c r="G27" s="815"/>
      <c r="H27" s="815"/>
      <c r="I27" s="815"/>
      <c r="J27" s="815"/>
      <c r="K27" s="815"/>
      <c r="L27" s="815"/>
      <c r="M27" s="816"/>
    </row>
    <row r="28" spans="2:13" ht="51.75" customHeight="1" x14ac:dyDescent="0.3">
      <c r="B28" s="804" t="s">
        <v>235</v>
      </c>
      <c r="C28" s="794"/>
      <c r="D28" s="794"/>
      <c r="E28" s="814" t="s">
        <v>1456</v>
      </c>
      <c r="F28" s="815"/>
      <c r="G28" s="815"/>
      <c r="H28" s="815"/>
      <c r="I28" s="815"/>
      <c r="J28" s="815"/>
      <c r="K28" s="815"/>
      <c r="L28" s="815"/>
      <c r="M28" s="816"/>
    </row>
    <row r="29" spans="2:13" x14ac:dyDescent="0.3">
      <c r="B29" s="817" t="s">
        <v>236</v>
      </c>
      <c r="C29" s="818"/>
      <c r="D29" s="819"/>
      <c r="E29" s="553"/>
      <c r="F29" s="794" t="s">
        <v>237</v>
      </c>
      <c r="G29" s="794"/>
      <c r="H29" s="553" t="s">
        <v>238</v>
      </c>
      <c r="I29" s="794" t="s">
        <v>239</v>
      </c>
      <c r="J29" s="794"/>
      <c r="K29" s="794" t="s">
        <v>240</v>
      </c>
      <c r="L29" s="794"/>
      <c r="M29" s="555" t="s">
        <v>265</v>
      </c>
    </row>
    <row r="30" spans="2:13" x14ac:dyDescent="0.3">
      <c r="B30" s="804" t="s">
        <v>242</v>
      </c>
      <c r="C30" s="794"/>
      <c r="D30" s="794"/>
      <c r="E30" s="805"/>
      <c r="F30" s="805"/>
      <c r="G30" s="805"/>
      <c r="H30" s="805"/>
      <c r="I30" s="805"/>
      <c r="J30" s="805"/>
      <c r="K30" s="805"/>
      <c r="L30" s="805"/>
      <c r="M30" s="806"/>
    </row>
    <row r="31" spans="2:13" x14ac:dyDescent="0.3">
      <c r="B31" s="804" t="s">
        <v>218</v>
      </c>
      <c r="C31" s="794"/>
      <c r="D31" s="794"/>
      <c r="E31" s="794" t="s">
        <v>244</v>
      </c>
      <c r="F31" s="794"/>
      <c r="G31" s="794"/>
      <c r="H31" s="794"/>
      <c r="I31" s="794"/>
      <c r="J31" s="794" t="s">
        <v>245</v>
      </c>
      <c r="K31" s="794"/>
      <c r="L31" s="794"/>
      <c r="M31" s="807"/>
    </row>
    <row r="32" spans="2:13" x14ac:dyDescent="0.3">
      <c r="B32" s="804" t="s">
        <v>246</v>
      </c>
      <c r="C32" s="794"/>
      <c r="D32" s="794"/>
      <c r="E32" s="805"/>
      <c r="F32" s="805"/>
      <c r="G32" s="805"/>
      <c r="H32" s="805"/>
      <c r="I32" s="805"/>
      <c r="J32" s="805"/>
      <c r="K32" s="805"/>
      <c r="L32" s="805"/>
      <c r="M32" s="806"/>
    </row>
    <row r="33" spans="2:13" x14ac:dyDescent="0.3">
      <c r="B33" s="554" t="s">
        <v>248</v>
      </c>
      <c r="C33" s="553"/>
      <c r="D33" s="553"/>
      <c r="E33" s="794"/>
      <c r="F33" s="794"/>
      <c r="G33" s="794"/>
      <c r="H33" s="794"/>
      <c r="I33" s="794"/>
      <c r="J33" s="794"/>
      <c r="K33" s="794"/>
      <c r="L33" s="794"/>
      <c r="M33" s="807"/>
    </row>
    <row r="34" spans="2:13" x14ac:dyDescent="0.3">
      <c r="B34" s="808"/>
      <c r="C34" s="809"/>
      <c r="D34" s="809"/>
      <c r="E34" s="809"/>
      <c r="F34" s="809"/>
      <c r="G34" s="809"/>
      <c r="H34" s="809"/>
      <c r="I34" s="809"/>
      <c r="J34" s="809"/>
      <c r="K34" s="809"/>
      <c r="L34" s="809"/>
      <c r="M34" s="810"/>
    </row>
    <row r="35" spans="2:13" ht="15.6" x14ac:dyDescent="0.3">
      <c r="B35" s="811" t="s">
        <v>249</v>
      </c>
      <c r="C35" s="812"/>
      <c r="D35" s="812"/>
      <c r="E35" s="812"/>
      <c r="F35" s="812"/>
      <c r="G35" s="812"/>
      <c r="H35" s="812"/>
      <c r="I35" s="812"/>
      <c r="J35" s="812"/>
      <c r="K35" s="812"/>
      <c r="L35" s="812"/>
      <c r="M35" s="813"/>
    </row>
    <row r="36" spans="2:13" ht="15.6" thickBot="1" x14ac:dyDescent="0.35">
      <c r="B36" s="798"/>
      <c r="C36" s="799"/>
      <c r="D36" s="799"/>
      <c r="E36" s="799"/>
      <c r="F36" s="799"/>
      <c r="G36" s="799"/>
      <c r="H36" s="799"/>
      <c r="I36" s="799"/>
      <c r="J36" s="799"/>
      <c r="K36" s="799"/>
      <c r="L36" s="799"/>
      <c r="M36" s="800"/>
    </row>
    <row r="37" spans="2:13" x14ac:dyDescent="0.3">
      <c r="B37" s="801"/>
      <c r="C37" s="802"/>
      <c r="D37" s="802"/>
      <c r="E37" s="802"/>
      <c r="F37" s="802"/>
      <c r="G37" s="802"/>
      <c r="H37" s="802"/>
      <c r="I37" s="802"/>
      <c r="J37" s="802"/>
      <c r="K37" s="802"/>
      <c r="L37" s="802"/>
      <c r="M37" s="803"/>
    </row>
    <row r="39" spans="2:13" x14ac:dyDescent="0.3">
      <c r="C39" s="794" t="s">
        <v>250</v>
      </c>
      <c r="D39" s="794"/>
      <c r="E39" s="794"/>
      <c r="F39" s="794"/>
      <c r="G39" s="794"/>
      <c r="H39" s="794"/>
      <c r="I39" s="794"/>
      <c r="J39" s="794"/>
      <c r="K39" s="794"/>
      <c r="L39" s="794"/>
      <c r="M39" s="794"/>
    </row>
    <row r="40" spans="2:13" x14ac:dyDescent="0.3">
      <c r="C40" s="553" t="s">
        <v>251</v>
      </c>
      <c r="D40" s="795" t="s">
        <v>252</v>
      </c>
      <c r="E40" s="796"/>
      <c r="F40" s="796"/>
      <c r="G40" s="796"/>
      <c r="H40" s="795" t="s">
        <v>253</v>
      </c>
      <c r="I40" s="796"/>
      <c r="J40" s="796"/>
      <c r="K40" s="796"/>
      <c r="L40" s="796"/>
      <c r="M40" s="797"/>
    </row>
    <row r="41" spans="2:13" x14ac:dyDescent="0.3">
      <c r="C41" s="121">
        <v>42642</v>
      </c>
      <c r="D41" s="794" t="s">
        <v>504</v>
      </c>
      <c r="E41" s="794"/>
      <c r="F41" s="794"/>
      <c r="G41" s="794"/>
      <c r="H41" s="795" t="s">
        <v>1449</v>
      </c>
      <c r="I41" s="796"/>
      <c r="J41" s="796"/>
      <c r="K41" s="796"/>
      <c r="L41" s="796"/>
      <c r="M41" s="797"/>
    </row>
    <row r="42" spans="2:13" x14ac:dyDescent="0.3">
      <c r="C42" s="553"/>
      <c r="D42" s="794"/>
      <c r="E42" s="794"/>
      <c r="F42" s="794"/>
      <c r="G42" s="794"/>
      <c r="H42" s="794"/>
      <c r="I42" s="794"/>
      <c r="J42" s="794"/>
      <c r="K42" s="794"/>
      <c r="L42" s="794"/>
      <c r="M42" s="794"/>
    </row>
    <row r="43" spans="2:13" x14ac:dyDescent="0.3">
      <c r="C43" s="553"/>
      <c r="D43" s="794"/>
      <c r="E43" s="794"/>
      <c r="F43" s="794"/>
      <c r="G43" s="794"/>
      <c r="H43" s="794"/>
      <c r="I43" s="794"/>
      <c r="J43" s="794"/>
      <c r="K43" s="794"/>
      <c r="L43" s="794"/>
      <c r="M43" s="794"/>
    </row>
    <row r="44" spans="2:13" x14ac:dyDescent="0.3">
      <c r="C44" s="553"/>
      <c r="D44" s="794"/>
      <c r="E44" s="794"/>
      <c r="F44" s="794"/>
      <c r="G44" s="794"/>
      <c r="H44" s="794"/>
      <c r="I44" s="794"/>
      <c r="J44" s="794"/>
      <c r="K44" s="794"/>
      <c r="L44" s="794"/>
      <c r="M44" s="794"/>
    </row>
    <row r="45" spans="2:13" x14ac:dyDescent="0.3">
      <c r="C45" s="553"/>
      <c r="D45" s="794"/>
      <c r="E45" s="794"/>
      <c r="F45" s="794"/>
      <c r="G45" s="794"/>
      <c r="H45" s="794"/>
      <c r="I45" s="794"/>
      <c r="J45" s="794"/>
      <c r="K45" s="794"/>
      <c r="L45" s="794"/>
      <c r="M45" s="794"/>
    </row>
    <row r="46" spans="2:13" x14ac:dyDescent="0.3">
      <c r="C46" s="553"/>
      <c r="D46" s="794"/>
      <c r="E46" s="794"/>
      <c r="F46" s="794"/>
      <c r="G46" s="794"/>
      <c r="H46" s="794"/>
      <c r="I46" s="794"/>
      <c r="J46" s="794"/>
      <c r="K46" s="794"/>
      <c r="L46" s="794"/>
      <c r="M46" s="794"/>
    </row>
    <row r="47" spans="2:13" x14ac:dyDescent="0.3">
      <c r="C47" s="553"/>
      <c r="D47" s="794"/>
      <c r="E47" s="794"/>
      <c r="F47" s="794"/>
      <c r="G47" s="794"/>
      <c r="H47" s="794"/>
      <c r="I47" s="794"/>
      <c r="J47" s="794"/>
      <c r="K47" s="794"/>
      <c r="L47" s="794"/>
      <c r="M47" s="794"/>
    </row>
    <row r="48" spans="2:13" x14ac:dyDescent="0.3">
      <c r="C48" s="553"/>
      <c r="D48" s="794"/>
      <c r="E48" s="794"/>
      <c r="F48" s="794"/>
      <c r="G48" s="794"/>
      <c r="H48" s="794"/>
      <c r="I48" s="794"/>
      <c r="J48" s="794"/>
      <c r="K48" s="794"/>
      <c r="L48" s="794"/>
      <c r="M48" s="794"/>
    </row>
    <row r="49" spans="3:13" x14ac:dyDescent="0.3">
      <c r="C49" s="553"/>
      <c r="D49" s="794"/>
      <c r="E49" s="794"/>
      <c r="F49" s="794"/>
      <c r="G49" s="794"/>
      <c r="H49" s="794"/>
      <c r="I49" s="794"/>
      <c r="J49" s="794"/>
      <c r="K49" s="794"/>
      <c r="L49" s="794"/>
      <c r="M49" s="794"/>
    </row>
  </sheetData>
  <sheetProtection algorithmName="SHA-512" hashValue="O5tZ8euIbwtEUvsBS3RZ6ITrEKDOKWqjEVo5U2mx6gscpeznGN28OJdAyWZI1zegb0PkxpBWGPm6t/dHf8Gi7g==" saltValue="rPr76tLc6nMmzHvdRGA3+A==" spinCount="100000" sheet="1" objects="1" scenarios="1"/>
  <mergeCells count="87">
    <mergeCell ref="B2:M2"/>
    <mergeCell ref="B3:M3"/>
    <mergeCell ref="B4:E4"/>
    <mergeCell ref="F4:I4"/>
    <mergeCell ref="J4:M4"/>
    <mergeCell ref="B5:J5"/>
    <mergeCell ref="B6:M6"/>
    <mergeCell ref="B7:J7"/>
    <mergeCell ref="B8:D8"/>
    <mergeCell ref="E8:G8"/>
    <mergeCell ref="H8:M8"/>
    <mergeCell ref="B9:D9"/>
    <mergeCell ref="E9:M9"/>
    <mergeCell ref="B10:D10"/>
    <mergeCell ref="E10:M10"/>
    <mergeCell ref="B11:D11"/>
    <mergeCell ref="E11:M11"/>
    <mergeCell ref="B12:D12"/>
    <mergeCell ref="E12:M12"/>
    <mergeCell ref="B13:D13"/>
    <mergeCell ref="E13:M13"/>
    <mergeCell ref="B14:D14"/>
    <mergeCell ref="E14:M14"/>
    <mergeCell ref="B15:D15"/>
    <mergeCell ref="E15:M15"/>
    <mergeCell ref="B16:D16"/>
    <mergeCell ref="E16:G16"/>
    <mergeCell ref="H16:M16"/>
    <mergeCell ref="B17:D17"/>
    <mergeCell ref="E17:M17"/>
    <mergeCell ref="B18:D18"/>
    <mergeCell ref="E18:M18"/>
    <mergeCell ref="B19:D19"/>
    <mergeCell ref="E19:F19"/>
    <mergeCell ref="G19:H19"/>
    <mergeCell ref="I19:M19"/>
    <mergeCell ref="B20:M20"/>
    <mergeCell ref="B21:M21"/>
    <mergeCell ref="B22:M22"/>
    <mergeCell ref="B23:D23"/>
    <mergeCell ref="E23:M23"/>
    <mergeCell ref="B24:D24"/>
    <mergeCell ref="E26:M26"/>
    <mergeCell ref="B25:D25"/>
    <mergeCell ref="E25:M25"/>
    <mergeCell ref="B26:D26"/>
    <mergeCell ref="B27:D27"/>
    <mergeCell ref="E27:M27"/>
    <mergeCell ref="B28:D28"/>
    <mergeCell ref="E28:M28"/>
    <mergeCell ref="B29:D29"/>
    <mergeCell ref="F29:G29"/>
    <mergeCell ref="I29:J29"/>
    <mergeCell ref="K29:L29"/>
    <mergeCell ref="B30:D30"/>
    <mergeCell ref="E30:M30"/>
    <mergeCell ref="B31:D31"/>
    <mergeCell ref="E31:I31"/>
    <mergeCell ref="J31:M31"/>
    <mergeCell ref="B32:D32"/>
    <mergeCell ref="E32:M32"/>
    <mergeCell ref="E33:M33"/>
    <mergeCell ref="B34:M34"/>
    <mergeCell ref="B35:M35"/>
    <mergeCell ref="B36:M36"/>
    <mergeCell ref="B37:M37"/>
    <mergeCell ref="C39:M39"/>
    <mergeCell ref="D40:G40"/>
    <mergeCell ref="H40:M40"/>
    <mergeCell ref="D41:G41"/>
    <mergeCell ref="H41:M41"/>
    <mergeCell ref="D42:G42"/>
    <mergeCell ref="H42:M42"/>
    <mergeCell ref="D43:G43"/>
    <mergeCell ref="H43:M43"/>
    <mergeCell ref="D44:G44"/>
    <mergeCell ref="H44:M44"/>
    <mergeCell ref="D45:G45"/>
    <mergeCell ref="H45:M45"/>
    <mergeCell ref="D46:G46"/>
    <mergeCell ref="H46:M46"/>
    <mergeCell ref="D47:G47"/>
    <mergeCell ref="H47:M47"/>
    <mergeCell ref="D48:G48"/>
    <mergeCell ref="H48:M48"/>
    <mergeCell ref="D49:G49"/>
    <mergeCell ref="H49:M49"/>
  </mergeCells>
  <hyperlinks>
    <hyperlink ref="A1" location="'1.1.1.b.1'!A1" display="REGRESAR"/>
  </hyperlinks>
  <printOptions verticalCentered="1"/>
  <pageMargins left="2.0866141732283467" right="0.70866141732283472" top="0.74803149606299213" bottom="0.74803149606299213" header="0.31496062992125984" footer="0.31496062992125984"/>
  <pageSetup paperSize="66" scale="45"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72"/>
  <sheetViews>
    <sheetView showGridLines="0" zoomScale="90" zoomScaleNormal="90" workbookViewId="0">
      <selection activeCell="E11" sqref="E11:M13"/>
    </sheetView>
  </sheetViews>
  <sheetFormatPr defaultColWidth="11.44140625" defaultRowHeight="13.2" x14ac:dyDescent="0.25"/>
  <cols>
    <col min="1" max="1" width="11.44140625" style="34"/>
    <col min="2" max="2" width="31.33203125" style="63" customWidth="1"/>
    <col min="3" max="16384" width="11.44140625" style="34"/>
  </cols>
  <sheetData>
    <row r="1" spans="1:11" ht="14.4" x14ac:dyDescent="0.3">
      <c r="A1" s="165" t="s">
        <v>178</v>
      </c>
      <c r="C1" s="165" t="s">
        <v>413</v>
      </c>
      <c r="D1" s="165"/>
    </row>
    <row r="2" spans="1:11" ht="15.6" x14ac:dyDescent="0.3">
      <c r="A2" s="165"/>
      <c r="B2" s="89" t="s">
        <v>375</v>
      </c>
    </row>
    <row r="3" spans="1:11" ht="15" x14ac:dyDescent="0.25">
      <c r="B3" s="539" t="s">
        <v>158</v>
      </c>
      <c r="C3" s="116"/>
      <c r="D3" s="116"/>
      <c r="E3" s="116"/>
      <c r="F3" s="116"/>
      <c r="G3" s="116"/>
      <c r="H3" s="116"/>
      <c r="I3" s="116"/>
      <c r="J3" s="116"/>
    </row>
    <row r="4" spans="1:11" ht="15" x14ac:dyDescent="0.25">
      <c r="B4" s="539" t="s">
        <v>340</v>
      </c>
      <c r="C4" s="116"/>
      <c r="D4" s="116"/>
      <c r="E4" s="116"/>
      <c r="F4" s="116"/>
      <c r="G4" s="116"/>
      <c r="H4" s="116"/>
      <c r="I4" s="116"/>
      <c r="J4" s="116"/>
    </row>
    <row r="5" spans="1:11" ht="15" x14ac:dyDescent="0.25">
      <c r="B5" s="539" t="s">
        <v>341</v>
      </c>
      <c r="C5" s="116"/>
      <c r="D5" s="116"/>
      <c r="E5" s="116"/>
      <c r="F5" s="116"/>
      <c r="G5" s="116"/>
      <c r="H5" s="116"/>
      <c r="I5" s="116"/>
      <c r="J5" s="116"/>
    </row>
    <row r="6" spans="1:11" ht="15" x14ac:dyDescent="0.25">
      <c r="B6" s="569" t="s">
        <v>1337</v>
      </c>
      <c r="C6" s="116"/>
      <c r="D6" s="116"/>
      <c r="E6" s="116"/>
      <c r="F6" s="116"/>
      <c r="G6" s="116"/>
      <c r="H6" s="116"/>
      <c r="I6" s="116"/>
      <c r="J6" s="116"/>
    </row>
    <row r="7" spans="1:11" ht="15" x14ac:dyDescent="0.25">
      <c r="B7" s="569" t="s">
        <v>1336</v>
      </c>
      <c r="C7" s="116"/>
      <c r="D7" s="116"/>
      <c r="E7" s="116"/>
      <c r="F7" s="116"/>
      <c r="G7" s="116"/>
      <c r="H7" s="116"/>
      <c r="I7" s="116"/>
      <c r="J7" s="116"/>
    </row>
    <row r="8" spans="1:11" ht="15" x14ac:dyDescent="0.25">
      <c r="B8" s="569"/>
      <c r="C8" s="116"/>
      <c r="D8" s="116"/>
      <c r="E8" s="116"/>
      <c r="F8" s="116"/>
      <c r="G8" s="116"/>
      <c r="H8" s="116"/>
      <c r="I8" s="116"/>
      <c r="J8" s="116"/>
    </row>
    <row r="9" spans="1:11" ht="15.6" x14ac:dyDescent="0.3">
      <c r="B9" s="177" t="s">
        <v>1491</v>
      </c>
      <c r="C9" s="116"/>
      <c r="D9" s="116"/>
      <c r="E9" s="116"/>
      <c r="F9" s="116"/>
      <c r="G9" s="116"/>
      <c r="H9" s="116"/>
      <c r="I9" s="116"/>
      <c r="J9" s="116"/>
    </row>
    <row r="10" spans="1:11" ht="44.25" customHeight="1" x14ac:dyDescent="0.25">
      <c r="B10" s="1257" t="s">
        <v>1624</v>
      </c>
      <c r="C10" s="1257"/>
      <c r="D10" s="1257"/>
      <c r="E10" s="1257"/>
      <c r="F10" s="1257"/>
      <c r="G10" s="1257"/>
      <c r="H10" s="1257"/>
      <c r="I10" s="280"/>
      <c r="J10" s="280"/>
      <c r="K10" s="280"/>
    </row>
    <row r="11" spans="1:11" ht="15.6" x14ac:dyDescent="0.25">
      <c r="B11" s="1261" t="s">
        <v>15</v>
      </c>
      <c r="C11" s="1258" t="s">
        <v>1</v>
      </c>
      <c r="D11" s="1258"/>
      <c r="E11" s="1258" t="s">
        <v>8</v>
      </c>
      <c r="F11" s="1258"/>
      <c r="G11" s="1258" t="s">
        <v>14</v>
      </c>
      <c r="H11" s="1258"/>
      <c r="I11" s="46"/>
      <c r="J11" s="46"/>
      <c r="K11" s="274"/>
    </row>
    <row r="12" spans="1:11" x14ac:dyDescent="0.25">
      <c r="B12" s="1262"/>
      <c r="C12" s="650" t="s">
        <v>514</v>
      </c>
      <c r="D12" s="636" t="s">
        <v>0</v>
      </c>
      <c r="E12" s="650" t="s">
        <v>514</v>
      </c>
      <c r="F12" s="636" t="s">
        <v>0</v>
      </c>
      <c r="G12" s="650" t="s">
        <v>514</v>
      </c>
      <c r="H12" s="636" t="s">
        <v>0</v>
      </c>
      <c r="K12" s="46"/>
    </row>
    <row r="13" spans="1:11" ht="15.6" x14ac:dyDescent="0.25">
      <c r="B13" s="638" t="s">
        <v>138</v>
      </c>
      <c r="C13" s="67"/>
      <c r="D13" s="74"/>
      <c r="F13" s="275"/>
      <c r="H13" s="74"/>
    </row>
    <row r="14" spans="1:11" x14ac:dyDescent="0.25">
      <c r="B14" s="638">
        <v>2010</v>
      </c>
      <c r="C14" s="651">
        <v>1180611</v>
      </c>
      <c r="D14" s="652">
        <f>C14/SUM(C14,C23)*100</f>
        <v>93.141986163739347</v>
      </c>
      <c r="E14" s="431">
        <v>265198</v>
      </c>
      <c r="F14" s="433">
        <f>E14/SUM(E14,E23)*100</f>
        <v>79.594341916101158</v>
      </c>
      <c r="G14" s="431">
        <v>915413</v>
      </c>
      <c r="H14" s="433">
        <f>G14/SUM(G14,G23)*100</f>
        <v>97.973033717485492</v>
      </c>
    </row>
    <row r="15" spans="1:11" x14ac:dyDescent="0.25">
      <c r="B15" s="638">
        <v>2011</v>
      </c>
      <c r="C15" s="651">
        <v>1217808</v>
      </c>
      <c r="D15" s="652">
        <f>C15/SUM(C15,C24)*100</f>
        <v>93.822313508382933</v>
      </c>
      <c r="E15" s="431">
        <v>276887</v>
      </c>
      <c r="F15" s="433">
        <f>E15/SUM(E15,E24)*100</f>
        <v>80.470991010889819</v>
      </c>
      <c r="G15" s="431">
        <v>940921</v>
      </c>
      <c r="H15" s="433">
        <f>G15/SUM(G15,G24)*100</f>
        <v>98.638237739160147</v>
      </c>
    </row>
    <row r="16" spans="1:11" x14ac:dyDescent="0.25">
      <c r="B16" s="638">
        <v>2012</v>
      </c>
      <c r="C16" s="651">
        <v>1255837</v>
      </c>
      <c r="D16" s="652">
        <f>C16/SUM(C16,C25)*100</f>
        <v>94.459487716416263</v>
      </c>
      <c r="E16" s="431">
        <v>291669</v>
      </c>
      <c r="F16" s="433">
        <f>E16/SUM(E16,E25)*100</f>
        <v>82.502609418799693</v>
      </c>
      <c r="G16" s="431">
        <v>964168</v>
      </c>
      <c r="H16" s="433">
        <f>G16/SUM(G16,G25)*100</f>
        <v>98.790640295664517</v>
      </c>
    </row>
    <row r="17" spans="2:11" x14ac:dyDescent="0.25">
      <c r="B17" s="638">
        <v>2013</v>
      </c>
      <c r="C17" s="651">
        <v>1282742</v>
      </c>
      <c r="D17" s="652">
        <f>C17/SUM(C17,C26)*100</f>
        <v>94.748489295994574</v>
      </c>
      <c r="E17" s="431">
        <v>297627</v>
      </c>
      <c r="F17" s="433">
        <f>E17/SUM(E17,E26)*100</f>
        <v>83.262555391432784</v>
      </c>
      <c r="G17" s="431">
        <v>985115</v>
      </c>
      <c r="H17" s="433">
        <f>G17/SUM(G17,G26)*100</f>
        <v>98.869109569312201</v>
      </c>
    </row>
    <row r="18" spans="2:11" x14ac:dyDescent="0.25">
      <c r="B18" s="638">
        <v>2014</v>
      </c>
      <c r="C18" s="651">
        <v>1329995</v>
      </c>
      <c r="D18" s="652">
        <f>C18/SUM(C18,C27)*100</f>
        <v>95.049136300259207</v>
      </c>
      <c r="E18" s="431">
        <v>317542</v>
      </c>
      <c r="F18" s="433">
        <f>E18/SUM(E18,E27)*100</f>
        <v>84.282301730544646</v>
      </c>
      <c r="G18" s="431">
        <v>1012453</v>
      </c>
      <c r="H18" s="433">
        <f>G18/SUM(G18,G27)*100</f>
        <v>99.01634310046542</v>
      </c>
    </row>
    <row r="19" spans="2:11" x14ac:dyDescent="0.25">
      <c r="B19" s="638">
        <v>2015</v>
      </c>
      <c r="C19" s="651">
        <v>1362718</v>
      </c>
      <c r="D19" s="652">
        <f>+C19/(C19+C28)*100</f>
        <v>94.888867225580029</v>
      </c>
      <c r="E19" s="431">
        <v>333103</v>
      </c>
      <c r="F19" s="433">
        <f>+E19/(E19+E28)*100</f>
        <v>83.928715405857574</v>
      </c>
      <c r="G19" s="431">
        <v>1029615</v>
      </c>
      <c r="H19" s="433">
        <f>+G19/(G19+G28)*100</f>
        <v>99.074605092991746</v>
      </c>
    </row>
    <row r="20" spans="2:11" x14ac:dyDescent="0.25">
      <c r="B20" s="638">
        <v>2016</v>
      </c>
      <c r="C20" s="651">
        <v>1395771</v>
      </c>
      <c r="D20" s="652">
        <f>+C20/(C20+C29)*100</f>
        <v>95.2576302210053</v>
      </c>
      <c r="E20" s="431">
        <v>341001</v>
      </c>
      <c r="F20" s="433">
        <f>+E20/(E20+E29)*100</f>
        <v>84.964133281175634</v>
      </c>
      <c r="G20" s="431">
        <v>1054770</v>
      </c>
      <c r="H20" s="433">
        <f>+G20/(G20+G29)*100</f>
        <v>99.140718405281632</v>
      </c>
    </row>
    <row r="21" spans="2:11" x14ac:dyDescent="0.25">
      <c r="B21" s="638"/>
      <c r="D21" s="652"/>
      <c r="F21" s="433"/>
      <c r="H21" s="433"/>
    </row>
    <row r="22" spans="2:11" ht="15.6" x14ac:dyDescent="0.25">
      <c r="B22" s="638" t="s">
        <v>139</v>
      </c>
      <c r="C22" s="651"/>
      <c r="D22" s="652"/>
      <c r="E22" s="431"/>
      <c r="F22" s="433"/>
      <c r="G22" s="431"/>
      <c r="H22" s="433"/>
    </row>
    <row r="23" spans="2:11" x14ac:dyDescent="0.25">
      <c r="B23" s="638">
        <v>2010</v>
      </c>
      <c r="C23" s="651">
        <v>86928</v>
      </c>
      <c r="D23" s="652">
        <f>C23/SUM(C23,C14)*100</f>
        <v>6.8580138362606595</v>
      </c>
      <c r="E23" s="431">
        <v>67989</v>
      </c>
      <c r="F23" s="433">
        <f>E23/SUM(E23,E14)*100</f>
        <v>20.405658083898832</v>
      </c>
      <c r="G23" s="431">
        <v>18939</v>
      </c>
      <c r="H23" s="433">
        <f>G23/SUM(G23,G14)*100</f>
        <v>2.0269662825145125</v>
      </c>
    </row>
    <row r="24" spans="2:11" x14ac:dyDescent="0.25">
      <c r="B24" s="638">
        <v>2011</v>
      </c>
      <c r="C24" s="651">
        <v>80186</v>
      </c>
      <c r="D24" s="652">
        <f>C24/SUM(C24,C15)*100</f>
        <v>6.1776864916170648</v>
      </c>
      <c r="E24" s="431">
        <v>67196</v>
      </c>
      <c r="F24" s="433">
        <f>E24/SUM(E24,E15)*100</f>
        <v>19.529008989110185</v>
      </c>
      <c r="G24" s="431">
        <v>12990</v>
      </c>
      <c r="H24" s="433">
        <f>G24/SUM(G24,G15)*100</f>
        <v>1.3617622608398476</v>
      </c>
    </row>
    <row r="25" spans="2:11" x14ac:dyDescent="0.25">
      <c r="B25" s="638">
        <v>2012</v>
      </c>
      <c r="C25" s="651">
        <v>73661</v>
      </c>
      <c r="D25" s="652">
        <f>C25/SUM(C25,C16)*100</f>
        <v>5.5405122835837286</v>
      </c>
      <c r="E25" s="431">
        <v>61858</v>
      </c>
      <c r="F25" s="433">
        <f>E25/SUM(E25,E16)*100</f>
        <v>17.497390581200303</v>
      </c>
      <c r="G25" s="431">
        <v>11803</v>
      </c>
      <c r="H25" s="433">
        <f>G25/SUM(G25,G16)*100</f>
        <v>1.2093597043354771</v>
      </c>
    </row>
    <row r="26" spans="2:11" x14ac:dyDescent="0.25">
      <c r="B26" s="638">
        <v>2013</v>
      </c>
      <c r="C26" s="651">
        <v>71097</v>
      </c>
      <c r="D26" s="652">
        <f>C26/SUM(C26,C17)*100</f>
        <v>5.2515107040054243</v>
      </c>
      <c r="E26" s="431">
        <v>59829</v>
      </c>
      <c r="F26" s="433">
        <f>E26/SUM(E26,E17)*100</f>
        <v>16.737444608567209</v>
      </c>
      <c r="G26" s="431">
        <v>11268</v>
      </c>
      <c r="H26" s="433">
        <f>G26/SUM(G26,G17)*100</f>
        <v>1.1308904306877978</v>
      </c>
    </row>
    <row r="27" spans="2:11" x14ac:dyDescent="0.25">
      <c r="B27" s="638">
        <v>2014</v>
      </c>
      <c r="C27" s="651">
        <v>69276</v>
      </c>
      <c r="D27" s="652">
        <f>C27/SUM(C27,C18)*100</f>
        <v>4.9508636997407933</v>
      </c>
      <c r="E27" s="431">
        <v>59218</v>
      </c>
      <c r="F27" s="433">
        <f>E27/SUM(E27,E18)*100</f>
        <v>15.717698269455358</v>
      </c>
      <c r="G27" s="431">
        <v>10058</v>
      </c>
      <c r="H27" s="433">
        <f>G27/SUM(G27,G18)*100</f>
        <v>0.98365689953457713</v>
      </c>
    </row>
    <row r="28" spans="2:11" x14ac:dyDescent="0.25">
      <c r="B28" s="638">
        <v>2015</v>
      </c>
      <c r="C28" s="651">
        <v>73402</v>
      </c>
      <c r="D28" s="652">
        <f>+C28/(C19+C28)*100</f>
        <v>5.1111327744199651</v>
      </c>
      <c r="E28" s="431">
        <v>63785</v>
      </c>
      <c r="F28" s="433">
        <f>+E28/(E19+E28)*100</f>
        <v>16.07128459414243</v>
      </c>
      <c r="G28" s="431">
        <v>9617</v>
      </c>
      <c r="H28" s="433">
        <f>+G28/(G19+G28)*100</f>
        <v>0.92539490700825222</v>
      </c>
    </row>
    <row r="29" spans="2:11" x14ac:dyDescent="0.25">
      <c r="B29" s="637">
        <v>2016</v>
      </c>
      <c r="C29" s="653">
        <v>69488</v>
      </c>
      <c r="D29" s="654">
        <f>+C29/(C20+C29)*100</f>
        <v>4.7423697789947035</v>
      </c>
      <c r="E29" s="432">
        <v>60346</v>
      </c>
      <c r="F29" s="434">
        <f>+E29/(E20+E29)*100</f>
        <v>15.035866718824359</v>
      </c>
      <c r="G29" s="432">
        <v>9142</v>
      </c>
      <c r="H29" s="434">
        <f>+G29/(G20+G29)*100</f>
        <v>0.85928159471836008</v>
      </c>
    </row>
    <row r="30" spans="2:11" x14ac:dyDescent="0.25">
      <c r="B30" s="1259" t="s">
        <v>140</v>
      </c>
      <c r="C30" s="1259"/>
      <c r="D30" s="1259"/>
      <c r="E30" s="1259"/>
      <c r="F30" s="1259"/>
      <c r="G30" s="1259"/>
      <c r="H30" s="1259"/>
      <c r="I30" s="286"/>
      <c r="J30" s="286"/>
      <c r="K30" s="286"/>
    </row>
    <row r="31" spans="2:11" x14ac:dyDescent="0.25">
      <c r="B31" s="1260" t="s">
        <v>141</v>
      </c>
      <c r="C31" s="1260"/>
      <c r="D31" s="1260"/>
      <c r="E31" s="1260"/>
      <c r="F31" s="1260"/>
      <c r="G31" s="1260"/>
      <c r="H31" s="1260"/>
      <c r="I31" s="655"/>
      <c r="J31" s="655"/>
      <c r="K31" s="655"/>
    </row>
    <row r="32" spans="2:11" x14ac:dyDescent="0.25">
      <c r="B32" s="62" t="s">
        <v>1612</v>
      </c>
      <c r="C32" s="62"/>
      <c r="D32" s="62"/>
    </row>
    <row r="33" spans="2:11" x14ac:dyDescent="0.25">
      <c r="C33" s="63"/>
      <c r="D33" s="63"/>
    </row>
    <row r="34" spans="2:11" x14ac:dyDescent="0.25">
      <c r="B34" s="656"/>
      <c r="C34" s="656"/>
      <c r="D34" s="656"/>
      <c r="E34" s="657"/>
      <c r="F34" s="657"/>
      <c r="G34" s="657"/>
      <c r="H34" s="657"/>
      <c r="I34" s="657"/>
      <c r="J34" s="657"/>
      <c r="K34" s="657"/>
    </row>
    <row r="35" spans="2:11" x14ac:dyDescent="0.25">
      <c r="C35" s="63"/>
      <c r="D35" s="63"/>
    </row>
    <row r="36" spans="2:11" x14ac:dyDescent="0.25">
      <c r="B36" s="1255" t="s">
        <v>1625</v>
      </c>
      <c r="C36" s="1255"/>
      <c r="D36" s="1255"/>
      <c r="E36" s="1255"/>
      <c r="F36" s="1255"/>
      <c r="G36" s="1255"/>
      <c r="H36" s="1255"/>
      <c r="I36" s="1255"/>
      <c r="J36" s="1255"/>
      <c r="K36" s="1255"/>
    </row>
    <row r="37" spans="2:11" x14ac:dyDescent="0.25">
      <c r="B37" s="644"/>
      <c r="C37" s="658"/>
      <c r="D37" s="658"/>
      <c r="E37" s="658"/>
      <c r="F37" s="658"/>
      <c r="G37" s="658"/>
      <c r="H37" s="658"/>
      <c r="I37" s="658"/>
      <c r="J37" s="658"/>
      <c r="K37" s="658"/>
    </row>
    <row r="38" spans="2:11" ht="45" customHeight="1" x14ac:dyDescent="0.25">
      <c r="B38" s="659" t="s">
        <v>1626</v>
      </c>
      <c r="C38" s="660">
        <v>2008</v>
      </c>
      <c r="D38" s="661">
        <v>2009</v>
      </c>
      <c r="E38" s="661">
        <v>2010</v>
      </c>
      <c r="F38" s="660">
        <v>2011</v>
      </c>
      <c r="G38" s="661">
        <v>2012</v>
      </c>
      <c r="H38" s="661">
        <v>2013</v>
      </c>
      <c r="I38" s="661">
        <v>2014</v>
      </c>
      <c r="J38" s="661">
        <v>2015</v>
      </c>
      <c r="K38" s="661">
        <v>2016</v>
      </c>
    </row>
    <row r="39" spans="2:11" x14ac:dyDescent="0.25">
      <c r="B39" s="662" t="s">
        <v>1</v>
      </c>
      <c r="C39" s="646">
        <v>1222151</v>
      </c>
      <c r="D39" s="646">
        <v>1256701</v>
      </c>
      <c r="E39" s="646">
        <v>1267597</v>
      </c>
      <c r="F39" s="646">
        <v>1297994</v>
      </c>
      <c r="G39" s="646">
        <v>1329498</v>
      </c>
      <c r="H39" s="646">
        <v>1353839</v>
      </c>
      <c r="I39" s="646">
        <v>1399271</v>
      </c>
      <c r="J39" s="646">
        <v>1436120</v>
      </c>
      <c r="K39" s="646">
        <v>1465259</v>
      </c>
    </row>
    <row r="40" spans="2:11" ht="28.8" x14ac:dyDescent="0.25">
      <c r="B40" s="663" t="s">
        <v>1627</v>
      </c>
      <c r="C40" s="664">
        <f t="shared" ref="C40:K40" si="0">SUM(C42:C45)</f>
        <v>1158551</v>
      </c>
      <c r="D40" s="664">
        <f t="shared" si="0"/>
        <v>1196466</v>
      </c>
      <c r="E40" s="664">
        <f t="shared" si="0"/>
        <v>1180611</v>
      </c>
      <c r="F40" s="664">
        <f t="shared" si="0"/>
        <v>1217808</v>
      </c>
      <c r="G40" s="664">
        <f t="shared" si="0"/>
        <v>1255837</v>
      </c>
      <c r="H40" s="664">
        <f t="shared" si="0"/>
        <v>1282742</v>
      </c>
      <c r="I40" s="664">
        <f t="shared" si="0"/>
        <v>1329995</v>
      </c>
      <c r="J40" s="664">
        <f t="shared" si="0"/>
        <v>1362718</v>
      </c>
      <c r="K40" s="664">
        <f t="shared" si="0"/>
        <v>1395771</v>
      </c>
    </row>
    <row r="41" spans="2:11" ht="39.6" x14ac:dyDescent="0.25">
      <c r="B41" s="663" t="s">
        <v>1628</v>
      </c>
      <c r="C41" s="665">
        <f t="shared" ref="C41:K41" si="1">+C40/C39*100</f>
        <v>94.796060388609916</v>
      </c>
      <c r="D41" s="665">
        <f t="shared" si="1"/>
        <v>95.206894877938353</v>
      </c>
      <c r="E41" s="665">
        <f t="shared" si="1"/>
        <v>93.137724371389325</v>
      </c>
      <c r="F41" s="665">
        <f t="shared" si="1"/>
        <v>93.822313508382933</v>
      </c>
      <c r="G41" s="665">
        <f t="shared" si="1"/>
        <v>94.459487716416263</v>
      </c>
      <c r="H41" s="665">
        <f t="shared" si="1"/>
        <v>94.748489295994574</v>
      </c>
      <c r="I41" s="665">
        <f t="shared" si="1"/>
        <v>95.049136300259207</v>
      </c>
      <c r="J41" s="665">
        <f t="shared" si="1"/>
        <v>94.888867225580029</v>
      </c>
      <c r="K41" s="665">
        <f t="shared" si="1"/>
        <v>95.2576302210053</v>
      </c>
    </row>
    <row r="42" spans="2:11" x14ac:dyDescent="0.25">
      <c r="B42" s="644" t="s">
        <v>1620</v>
      </c>
      <c r="C42" s="647">
        <v>687643</v>
      </c>
      <c r="D42" s="647">
        <v>699038</v>
      </c>
      <c r="E42" s="647">
        <v>761960</v>
      </c>
      <c r="F42" s="647">
        <v>777889</v>
      </c>
      <c r="G42" s="647">
        <v>787481</v>
      </c>
      <c r="H42" s="647">
        <v>822793</v>
      </c>
      <c r="I42" s="647">
        <v>790929</v>
      </c>
      <c r="J42" s="647">
        <v>815616</v>
      </c>
      <c r="K42" s="647">
        <v>832545</v>
      </c>
    </row>
    <row r="43" spans="2:11" x14ac:dyDescent="0.25">
      <c r="B43" s="644" t="s">
        <v>304</v>
      </c>
      <c r="C43" s="647">
        <v>203203</v>
      </c>
      <c r="D43" s="647">
        <v>213942</v>
      </c>
      <c r="E43" s="647">
        <v>178835</v>
      </c>
      <c r="F43" s="647">
        <v>181917</v>
      </c>
      <c r="G43" s="647">
        <v>198689</v>
      </c>
      <c r="H43" s="647">
        <v>206597</v>
      </c>
      <c r="I43" s="647">
        <v>261767</v>
      </c>
      <c r="J43" s="647">
        <v>294232</v>
      </c>
      <c r="K43" s="647">
        <v>289853</v>
      </c>
    </row>
    <row r="44" spans="2:11" x14ac:dyDescent="0.25">
      <c r="B44" s="644" t="s">
        <v>303</v>
      </c>
      <c r="C44" s="647">
        <v>213150</v>
      </c>
      <c r="D44" s="647">
        <v>218341</v>
      </c>
      <c r="E44" s="647">
        <v>187655</v>
      </c>
      <c r="F44" s="647">
        <v>204765</v>
      </c>
      <c r="G44" s="647">
        <v>210053</v>
      </c>
      <c r="H44" s="647">
        <v>193023</v>
      </c>
      <c r="I44" s="647">
        <v>208867</v>
      </c>
      <c r="J44" s="647">
        <v>203127</v>
      </c>
      <c r="K44" s="647">
        <v>213750</v>
      </c>
    </row>
    <row r="45" spans="2:11" x14ac:dyDescent="0.25">
      <c r="B45" s="644" t="s">
        <v>305</v>
      </c>
      <c r="C45" s="647">
        <v>54555</v>
      </c>
      <c r="D45" s="647">
        <v>65145</v>
      </c>
      <c r="E45" s="647">
        <v>52161</v>
      </c>
      <c r="F45" s="647">
        <v>53237</v>
      </c>
      <c r="G45" s="647">
        <v>59614</v>
      </c>
      <c r="H45" s="647">
        <v>60329</v>
      </c>
      <c r="I45" s="647">
        <v>68432</v>
      </c>
      <c r="J45" s="647">
        <v>49743</v>
      </c>
      <c r="K45" s="647">
        <v>59623</v>
      </c>
    </row>
    <row r="46" spans="2:11" x14ac:dyDescent="0.25">
      <c r="B46" s="644" t="s">
        <v>78</v>
      </c>
      <c r="C46" s="647">
        <v>33219</v>
      </c>
      <c r="D46" s="647">
        <v>34207</v>
      </c>
      <c r="E46" s="647">
        <v>51603</v>
      </c>
      <c r="F46" s="647">
        <v>42999</v>
      </c>
      <c r="G46" s="647">
        <v>43897</v>
      </c>
      <c r="H46" s="647">
        <v>42298</v>
      </c>
      <c r="I46" s="647">
        <v>38183</v>
      </c>
      <c r="J46" s="647">
        <v>37926</v>
      </c>
      <c r="K46" s="647">
        <v>34694</v>
      </c>
    </row>
    <row r="47" spans="2:11" x14ac:dyDescent="0.25">
      <c r="B47" s="644" t="s">
        <v>299</v>
      </c>
      <c r="C47" s="647">
        <v>26922</v>
      </c>
      <c r="D47" s="647">
        <v>24869</v>
      </c>
      <c r="E47" s="647">
        <v>32181</v>
      </c>
      <c r="F47" s="647">
        <v>34231</v>
      </c>
      <c r="G47" s="647">
        <v>27561</v>
      </c>
      <c r="H47" s="647">
        <v>26828</v>
      </c>
      <c r="I47" s="647">
        <v>28493</v>
      </c>
      <c r="J47" s="647">
        <v>33862</v>
      </c>
      <c r="K47" s="647">
        <v>33409</v>
      </c>
    </row>
    <row r="48" spans="2:11" x14ac:dyDescent="0.25">
      <c r="B48" s="644" t="s">
        <v>300</v>
      </c>
      <c r="C48" s="647">
        <v>3459</v>
      </c>
      <c r="D48" s="647">
        <v>1159</v>
      </c>
      <c r="E48" s="647">
        <v>3144</v>
      </c>
      <c r="F48" s="647">
        <v>2956</v>
      </c>
      <c r="G48" s="647">
        <v>2203</v>
      </c>
      <c r="H48" s="647">
        <v>1971</v>
      </c>
      <c r="I48" s="647">
        <v>2600</v>
      </c>
      <c r="J48" s="647">
        <v>1614</v>
      </c>
      <c r="K48" s="647">
        <v>1385</v>
      </c>
    </row>
    <row r="49" spans="2:11" x14ac:dyDescent="0.25">
      <c r="B49" s="645" t="s">
        <v>28</v>
      </c>
      <c r="C49" s="666">
        <v>978</v>
      </c>
      <c r="D49" s="648"/>
      <c r="E49" s="666">
        <v>58</v>
      </c>
      <c r="F49" s="648"/>
      <c r="G49" s="666">
        <v>42</v>
      </c>
      <c r="H49" s="648"/>
      <c r="I49" s="648"/>
      <c r="J49" s="648"/>
      <c r="K49" s="648"/>
    </row>
    <row r="50" spans="2:11" x14ac:dyDescent="0.25">
      <c r="B50" s="667" t="s">
        <v>1629</v>
      </c>
      <c r="C50" s="647"/>
      <c r="D50" s="668"/>
      <c r="E50" s="647"/>
      <c r="F50" s="668"/>
      <c r="G50" s="647"/>
      <c r="H50" s="668"/>
      <c r="I50" s="668"/>
      <c r="J50" s="668"/>
      <c r="K50" s="668"/>
    </row>
    <row r="51" spans="2:11" x14ac:dyDescent="0.25">
      <c r="B51" s="80" t="s">
        <v>1612</v>
      </c>
      <c r="C51" s="80"/>
      <c r="D51" s="80"/>
      <c r="E51" s="46"/>
      <c r="F51" s="46"/>
      <c r="G51" s="46"/>
      <c r="H51" s="46"/>
      <c r="I51" s="46"/>
      <c r="J51" s="46"/>
      <c r="K51" s="46"/>
    </row>
    <row r="52" spans="2:11" x14ac:dyDescent="0.25">
      <c r="C52" s="63"/>
      <c r="D52" s="63"/>
    </row>
    <row r="53" spans="2:11" x14ac:dyDescent="0.25">
      <c r="B53" s="656"/>
      <c r="C53" s="656"/>
      <c r="D53" s="656"/>
      <c r="E53" s="657"/>
      <c r="F53" s="657"/>
      <c r="G53" s="657"/>
      <c r="H53" s="657"/>
      <c r="I53" s="657"/>
      <c r="J53" s="657"/>
      <c r="K53" s="657"/>
    </row>
    <row r="54" spans="2:11" x14ac:dyDescent="0.25">
      <c r="C54" s="63"/>
      <c r="D54" s="63"/>
    </row>
    <row r="55" spans="2:11" x14ac:dyDescent="0.25">
      <c r="B55" s="1256" t="s">
        <v>1630</v>
      </c>
      <c r="C55" s="1256"/>
      <c r="D55" s="1256"/>
      <c r="E55" s="1256"/>
      <c r="F55" s="1256"/>
      <c r="G55" s="1256"/>
      <c r="H55" s="1256"/>
      <c r="I55" s="1256"/>
      <c r="J55" s="1256"/>
      <c r="K55" s="1256"/>
    </row>
    <row r="56" spans="2:11" ht="14.4" x14ac:dyDescent="0.3">
      <c r="B56" s="669"/>
      <c r="C56" s="670"/>
      <c r="D56" s="670"/>
      <c r="E56" s="670"/>
      <c r="F56" s="670"/>
      <c r="G56" s="670"/>
      <c r="H56" s="670"/>
      <c r="I56" s="670"/>
      <c r="J56" s="670"/>
      <c r="K56" s="670"/>
    </row>
    <row r="57" spans="2:11" x14ac:dyDescent="0.25">
      <c r="B57" s="671" t="s">
        <v>1631</v>
      </c>
      <c r="C57" s="66">
        <v>2008</v>
      </c>
      <c r="D57" s="66">
        <v>2009</v>
      </c>
      <c r="E57" s="66">
        <v>2010</v>
      </c>
      <c r="F57" s="66">
        <v>2011</v>
      </c>
      <c r="G57" s="66">
        <v>2012</v>
      </c>
      <c r="H57" s="66">
        <v>2013</v>
      </c>
      <c r="I57" s="66">
        <v>2014</v>
      </c>
      <c r="J57" s="66">
        <v>2015</v>
      </c>
      <c r="K57" s="66">
        <v>2016</v>
      </c>
    </row>
    <row r="58" spans="2:11" x14ac:dyDescent="0.25">
      <c r="B58" s="672" t="s">
        <v>1632</v>
      </c>
      <c r="C58" s="673">
        <v>4528705</v>
      </c>
      <c r="D58" s="673">
        <v>4620449</v>
      </c>
      <c r="E58" s="673">
        <v>4538307</v>
      </c>
      <c r="F58" s="673">
        <v>4592346</v>
      </c>
      <c r="G58" s="673">
        <v>4650998</v>
      </c>
      <c r="H58" s="673">
        <v>4711986</v>
      </c>
      <c r="I58" s="673">
        <v>4772098</v>
      </c>
      <c r="J58" s="673">
        <v>4833752</v>
      </c>
      <c r="K58" s="673">
        <v>4889762</v>
      </c>
    </row>
    <row r="59" spans="2:11" x14ac:dyDescent="0.25">
      <c r="B59" s="674"/>
      <c r="C59" s="675"/>
      <c r="D59" s="675"/>
      <c r="E59" s="675"/>
      <c r="F59" s="675"/>
      <c r="G59" s="675"/>
      <c r="H59" s="675"/>
      <c r="I59" s="675"/>
      <c r="J59" s="675"/>
      <c r="K59" s="675"/>
    </row>
    <row r="60" spans="2:11" ht="28.8" x14ac:dyDescent="0.25">
      <c r="B60" s="676" t="s">
        <v>1633</v>
      </c>
      <c r="C60" s="677">
        <f t="shared" ref="C60:K60" si="2">SUM(C63:C66)</f>
        <v>4292363</v>
      </c>
      <c r="D60" s="677">
        <f t="shared" si="2"/>
        <v>4398735</v>
      </c>
      <c r="E60" s="677">
        <f t="shared" si="2"/>
        <v>4202389</v>
      </c>
      <c r="F60" s="677">
        <f t="shared" si="2"/>
        <v>4294382</v>
      </c>
      <c r="G60" s="677">
        <f t="shared" si="2"/>
        <v>4387010</v>
      </c>
      <c r="H60" s="677">
        <f t="shared" si="2"/>
        <v>4457728</v>
      </c>
      <c r="I60" s="677">
        <f t="shared" si="2"/>
        <v>4536957</v>
      </c>
      <c r="J60" s="677">
        <f t="shared" si="2"/>
        <v>4587822</v>
      </c>
      <c r="K60" s="677">
        <f t="shared" si="2"/>
        <v>4658504</v>
      </c>
    </row>
    <row r="61" spans="2:11" ht="26.4" x14ac:dyDescent="0.25">
      <c r="B61" s="676" t="s">
        <v>1634</v>
      </c>
      <c r="C61" s="678">
        <f t="shared" ref="C61:K61" si="3">+C60/C58*100</f>
        <v>94.781245411215792</v>
      </c>
      <c r="D61" s="678">
        <f t="shared" si="3"/>
        <v>95.201462022413835</v>
      </c>
      <c r="E61" s="678">
        <f t="shared" si="3"/>
        <v>92.598164910394999</v>
      </c>
      <c r="F61" s="678">
        <f t="shared" si="3"/>
        <v>93.511725815084489</v>
      </c>
      <c r="G61" s="678">
        <f t="shared" si="3"/>
        <v>94.324056901336021</v>
      </c>
      <c r="H61" s="678">
        <f t="shared" si="3"/>
        <v>94.604016225854664</v>
      </c>
      <c r="I61" s="678">
        <f t="shared" si="3"/>
        <v>95.072586522741148</v>
      </c>
      <c r="J61" s="678">
        <f t="shared" si="3"/>
        <v>94.912233809264521</v>
      </c>
      <c r="K61" s="678">
        <f t="shared" si="3"/>
        <v>95.270567360947226</v>
      </c>
    </row>
    <row r="62" spans="2:11" x14ac:dyDescent="0.25">
      <c r="B62" s="679"/>
      <c r="C62" s="680"/>
      <c r="D62" s="680"/>
      <c r="E62" s="680"/>
      <c r="F62" s="680"/>
      <c r="G62" s="680"/>
      <c r="H62" s="680"/>
      <c r="I62" s="680"/>
      <c r="J62" s="680"/>
      <c r="K62" s="680"/>
    </row>
    <row r="63" spans="2:11" x14ac:dyDescent="0.25">
      <c r="B63" s="642" t="s">
        <v>1613</v>
      </c>
      <c r="C63" s="681">
        <v>2523956</v>
      </c>
      <c r="D63" s="681">
        <v>2548490</v>
      </c>
      <c r="E63" s="681">
        <v>2707278</v>
      </c>
      <c r="F63" s="681">
        <v>2724276</v>
      </c>
      <c r="G63" s="681">
        <v>2711859</v>
      </c>
      <c r="H63" s="681">
        <v>2828482</v>
      </c>
      <c r="I63" s="681">
        <v>2674720</v>
      </c>
      <c r="J63" s="681">
        <v>2756432</v>
      </c>
      <c r="K63" s="681">
        <v>2774204</v>
      </c>
    </row>
    <row r="64" spans="2:11" x14ac:dyDescent="0.25">
      <c r="B64" s="642" t="s">
        <v>1614</v>
      </c>
      <c r="C64" s="681">
        <v>768442</v>
      </c>
      <c r="D64" s="681">
        <v>796611</v>
      </c>
      <c r="E64" s="681">
        <v>654694</v>
      </c>
      <c r="F64" s="681">
        <v>654841</v>
      </c>
      <c r="G64" s="681">
        <v>704491</v>
      </c>
      <c r="H64" s="681">
        <v>747997</v>
      </c>
      <c r="I64" s="681">
        <v>900394</v>
      </c>
      <c r="J64" s="681">
        <v>982147</v>
      </c>
      <c r="K64" s="681">
        <v>970352</v>
      </c>
    </row>
    <row r="65" spans="2:11" x14ac:dyDescent="0.25">
      <c r="B65" s="642" t="s">
        <v>1615</v>
      </c>
      <c r="C65" s="681">
        <v>801256</v>
      </c>
      <c r="D65" s="681">
        <v>816315</v>
      </c>
      <c r="E65" s="681">
        <v>667375</v>
      </c>
      <c r="F65" s="681">
        <v>729162</v>
      </c>
      <c r="G65" s="681">
        <v>752015</v>
      </c>
      <c r="H65" s="681">
        <v>685122</v>
      </c>
      <c r="I65" s="681">
        <v>725608</v>
      </c>
      <c r="J65" s="681">
        <v>684987</v>
      </c>
      <c r="K65" s="681">
        <v>717015</v>
      </c>
    </row>
    <row r="66" spans="2:11" x14ac:dyDescent="0.25">
      <c r="B66" s="642" t="s">
        <v>1616</v>
      </c>
      <c r="C66" s="681">
        <v>198709</v>
      </c>
      <c r="D66" s="681">
        <v>237319</v>
      </c>
      <c r="E66" s="681">
        <v>173042</v>
      </c>
      <c r="F66" s="681">
        <v>186103</v>
      </c>
      <c r="G66" s="681">
        <v>218645</v>
      </c>
      <c r="H66" s="681">
        <v>196127</v>
      </c>
      <c r="I66" s="681">
        <v>236235</v>
      </c>
      <c r="J66" s="681">
        <v>164256</v>
      </c>
      <c r="K66" s="681">
        <v>196933</v>
      </c>
    </row>
    <row r="67" spans="2:11" x14ac:dyDescent="0.25">
      <c r="B67" s="642" t="s">
        <v>1617</v>
      </c>
      <c r="C67" s="681">
        <v>127423</v>
      </c>
      <c r="D67" s="681">
        <v>128059</v>
      </c>
      <c r="E67" s="681">
        <v>201802</v>
      </c>
      <c r="F67" s="681">
        <v>159767</v>
      </c>
      <c r="G67" s="681">
        <v>156380</v>
      </c>
      <c r="H67" s="681">
        <v>153778</v>
      </c>
      <c r="I67" s="681">
        <v>129576</v>
      </c>
      <c r="J67" s="681">
        <v>130815</v>
      </c>
      <c r="K67" s="681">
        <v>117189</v>
      </c>
    </row>
    <row r="68" spans="2:11" x14ac:dyDescent="0.25">
      <c r="B68" s="642" t="s">
        <v>1618</v>
      </c>
      <c r="C68" s="681">
        <v>97980</v>
      </c>
      <c r="D68" s="681">
        <v>89905</v>
      </c>
      <c r="E68" s="681">
        <v>123987</v>
      </c>
      <c r="F68" s="681">
        <v>127925</v>
      </c>
      <c r="G68" s="681">
        <v>101141</v>
      </c>
      <c r="H68" s="681">
        <v>93388</v>
      </c>
      <c r="I68" s="681">
        <v>97736</v>
      </c>
      <c r="J68" s="681">
        <v>108981</v>
      </c>
      <c r="K68" s="681">
        <v>110038</v>
      </c>
    </row>
    <row r="69" spans="2:11" x14ac:dyDescent="0.25">
      <c r="B69" s="642" t="s">
        <v>1619</v>
      </c>
      <c r="C69" s="681">
        <v>10939</v>
      </c>
      <c r="D69" s="681">
        <v>3750</v>
      </c>
      <c r="E69" s="681">
        <v>9781</v>
      </c>
      <c r="F69" s="681">
        <v>10272</v>
      </c>
      <c r="G69" s="681">
        <v>6467</v>
      </c>
      <c r="H69" s="681">
        <v>7092</v>
      </c>
      <c r="I69" s="681">
        <v>7829</v>
      </c>
      <c r="J69" s="681">
        <v>6134</v>
      </c>
      <c r="K69" s="681">
        <v>4031</v>
      </c>
    </row>
    <row r="70" spans="2:11" x14ac:dyDescent="0.25">
      <c r="B70" s="643" t="s">
        <v>28</v>
      </c>
      <c r="C70" s="682">
        <v>4540</v>
      </c>
      <c r="D70" s="683"/>
      <c r="E70" s="682">
        <v>348</v>
      </c>
      <c r="F70" s="683"/>
      <c r="G70" s="683">
        <v>168</v>
      </c>
      <c r="H70" s="683"/>
      <c r="I70" s="683"/>
      <c r="J70" s="683"/>
      <c r="K70" s="683"/>
    </row>
    <row r="71" spans="2:11" x14ac:dyDescent="0.25">
      <c r="B71" s="667" t="s">
        <v>1629</v>
      </c>
      <c r="C71" s="681"/>
      <c r="D71" s="684"/>
      <c r="E71" s="681"/>
      <c r="F71" s="684"/>
      <c r="G71" s="684"/>
      <c r="H71" s="684"/>
      <c r="I71" s="684"/>
      <c r="J71" s="684"/>
      <c r="K71" s="684"/>
    </row>
    <row r="72" spans="2:11" x14ac:dyDescent="0.25">
      <c r="B72" s="63" t="s">
        <v>1612</v>
      </c>
      <c r="C72" s="63"/>
      <c r="D72" s="63"/>
    </row>
  </sheetData>
  <sheetProtection algorithmName="SHA-512" hashValue="xkH2bBuGs9wB5AOVyYQUdtDMbt0mpSxNT+sxqQ3fIKGhbPGFHvsdb66BAzOIJBzZA5teoBGYR3JOfG7NeRl4Sg==" saltValue="wT5i221ICEA3n/wSAoBPRw==" spinCount="100000" sheet="1" objects="1" scenarios="1"/>
  <mergeCells count="9">
    <mergeCell ref="B36:K36"/>
    <mergeCell ref="B55:K55"/>
    <mergeCell ref="B10:H10"/>
    <mergeCell ref="E11:F11"/>
    <mergeCell ref="G11:H11"/>
    <mergeCell ref="B30:H30"/>
    <mergeCell ref="B31:H31"/>
    <mergeCell ref="C11:D11"/>
    <mergeCell ref="B11:B12"/>
  </mergeCells>
  <hyperlinks>
    <hyperlink ref="A1" location="'C5'!A1" display="Regresar"/>
    <hyperlink ref="C1" location="M5.1.2.a.1!A1" display="Ver metadato "/>
  </hyperlinks>
  <pageMargins left="0.7" right="0.7" top="0.75" bottom="0.75" header="0.3" footer="0.3"/>
  <pageSetup paperSize="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M49"/>
  <sheetViews>
    <sheetView showGridLines="0" zoomScale="80" zoomScaleNormal="80" workbookViewId="0">
      <selection activeCell="E11" sqref="E11:M13"/>
    </sheetView>
  </sheetViews>
  <sheetFormatPr defaultColWidth="11.5546875" defaultRowHeight="14.4" x14ac:dyDescent="0.3"/>
  <cols>
    <col min="4" max="4" width="13.6640625" customWidth="1"/>
  </cols>
  <sheetData>
    <row r="1" spans="1:13" ht="15.6" x14ac:dyDescent="0.3">
      <c r="A1" s="188" t="s">
        <v>183</v>
      </c>
      <c r="B1" s="115"/>
      <c r="C1" s="115"/>
      <c r="D1" s="115"/>
      <c r="E1" s="116"/>
      <c r="F1" s="116"/>
      <c r="G1" s="116"/>
      <c r="H1" s="116"/>
      <c r="I1" s="116"/>
      <c r="J1" s="116"/>
      <c r="K1" s="116"/>
      <c r="L1" s="116"/>
      <c r="M1" s="116"/>
    </row>
    <row r="2" spans="1:13" ht="15.6" x14ac:dyDescent="0.3">
      <c r="A2" s="116"/>
      <c r="B2" s="828" t="s">
        <v>202</v>
      </c>
      <c r="C2" s="828"/>
      <c r="D2" s="828"/>
      <c r="E2" s="828"/>
      <c r="F2" s="828"/>
      <c r="G2" s="828"/>
      <c r="H2" s="828"/>
      <c r="I2" s="828"/>
      <c r="J2" s="828"/>
      <c r="K2" s="828"/>
      <c r="L2" s="828"/>
      <c r="M2" s="828"/>
    </row>
    <row r="3" spans="1:13" ht="16.2" thickBot="1" x14ac:dyDescent="0.35">
      <c r="A3" s="116"/>
      <c r="B3" s="827"/>
      <c r="C3" s="827"/>
      <c r="D3" s="827"/>
      <c r="E3" s="827"/>
      <c r="F3" s="827"/>
      <c r="G3" s="827"/>
      <c r="H3" s="827"/>
      <c r="I3" s="827"/>
      <c r="J3" s="827"/>
      <c r="K3" s="827"/>
      <c r="L3" s="827"/>
      <c r="M3" s="827"/>
    </row>
    <row r="4" spans="1:13" ht="16.2" thickBot="1" x14ac:dyDescent="0.35">
      <c r="A4" s="116"/>
      <c r="B4" s="847" t="s">
        <v>203</v>
      </c>
      <c r="C4" s="848"/>
      <c r="D4" s="848"/>
      <c r="E4" s="848"/>
      <c r="F4" s="848" t="s">
        <v>204</v>
      </c>
      <c r="G4" s="848"/>
      <c r="H4" s="848"/>
      <c r="I4" s="848"/>
      <c r="J4" s="848" t="s">
        <v>205</v>
      </c>
      <c r="K4" s="848"/>
      <c r="L4" s="848"/>
      <c r="M4" s="849"/>
    </row>
    <row r="5" spans="1:13" ht="15.6" x14ac:dyDescent="0.3">
      <c r="A5" s="116"/>
      <c r="B5" s="845" t="s">
        <v>206</v>
      </c>
      <c r="C5" s="845"/>
      <c r="D5" s="845"/>
      <c r="E5" s="845"/>
      <c r="F5" s="845"/>
      <c r="G5" s="845"/>
      <c r="H5" s="845"/>
      <c r="I5" s="845"/>
      <c r="J5" s="845"/>
      <c r="K5" s="117"/>
      <c r="L5" s="117"/>
      <c r="M5" s="117"/>
    </row>
    <row r="6" spans="1:13" ht="15.6" x14ac:dyDescent="0.3">
      <c r="A6" s="116"/>
      <c r="B6" s="828" t="s">
        <v>207</v>
      </c>
      <c r="C6" s="828"/>
      <c r="D6" s="828"/>
      <c r="E6" s="828"/>
      <c r="F6" s="828"/>
      <c r="G6" s="828"/>
      <c r="H6" s="828"/>
      <c r="I6" s="828"/>
      <c r="J6" s="828"/>
      <c r="K6" s="828"/>
      <c r="L6" s="828"/>
      <c r="M6" s="828"/>
    </row>
    <row r="7" spans="1:13" ht="16.2" thickBot="1" x14ac:dyDescent="0.35">
      <c r="A7" s="116"/>
      <c r="B7" s="827"/>
      <c r="C7" s="827"/>
      <c r="D7" s="827"/>
      <c r="E7" s="827"/>
      <c r="F7" s="827"/>
      <c r="G7" s="827"/>
      <c r="H7" s="827"/>
      <c r="I7" s="827"/>
      <c r="J7" s="827"/>
      <c r="K7" s="117"/>
      <c r="L7" s="117"/>
      <c r="M7" s="117"/>
    </row>
    <row r="8" spans="1:13" ht="15.6" x14ac:dyDescent="0.3">
      <c r="A8" s="116"/>
      <c r="B8" s="829" t="s">
        <v>208</v>
      </c>
      <c r="C8" s="830"/>
      <c r="D8" s="830"/>
      <c r="E8" s="830" t="s">
        <v>365</v>
      </c>
      <c r="F8" s="830"/>
      <c r="G8" s="830"/>
      <c r="H8" s="830" t="s">
        <v>209</v>
      </c>
      <c r="I8" s="830"/>
      <c r="J8" s="830"/>
      <c r="K8" s="830"/>
      <c r="L8" s="830"/>
      <c r="M8" s="846"/>
    </row>
    <row r="9" spans="1:13" ht="15.6" x14ac:dyDescent="0.3">
      <c r="A9" s="116"/>
      <c r="B9" s="820" t="s">
        <v>210</v>
      </c>
      <c r="C9" s="796"/>
      <c r="D9" s="797"/>
      <c r="E9" s="841" t="s">
        <v>548</v>
      </c>
      <c r="F9" s="842"/>
      <c r="G9" s="842"/>
      <c r="H9" s="842"/>
      <c r="I9" s="842"/>
      <c r="J9" s="842"/>
      <c r="K9" s="842"/>
      <c r="L9" s="842"/>
      <c r="M9" s="843"/>
    </row>
    <row r="10" spans="1:13" ht="15.6" x14ac:dyDescent="0.3">
      <c r="A10" s="116"/>
      <c r="B10" s="820" t="s">
        <v>211</v>
      </c>
      <c r="C10" s="796"/>
      <c r="D10" s="797"/>
      <c r="E10" s="795"/>
      <c r="F10" s="796"/>
      <c r="G10" s="796"/>
      <c r="H10" s="796"/>
      <c r="I10" s="796"/>
      <c r="J10" s="796"/>
      <c r="K10" s="796"/>
      <c r="L10" s="796"/>
      <c r="M10" s="844"/>
    </row>
    <row r="11" spans="1:13" ht="15.6" x14ac:dyDescent="0.3">
      <c r="A11" s="116"/>
      <c r="B11" s="804" t="s">
        <v>1311</v>
      </c>
      <c r="C11" s="794"/>
      <c r="D11" s="794"/>
      <c r="E11" s="805" t="s">
        <v>158</v>
      </c>
      <c r="F11" s="805" t="s">
        <v>158</v>
      </c>
      <c r="G11" s="805" t="s">
        <v>158</v>
      </c>
      <c r="H11" s="805" t="s">
        <v>158</v>
      </c>
      <c r="I11" s="805" t="s">
        <v>158</v>
      </c>
      <c r="J11" s="805" t="s">
        <v>158</v>
      </c>
      <c r="K11" s="805" t="s">
        <v>158</v>
      </c>
      <c r="L11" s="805" t="s">
        <v>158</v>
      </c>
      <c r="M11" s="806" t="s">
        <v>158</v>
      </c>
    </row>
    <row r="12" spans="1:13" ht="15.6" x14ac:dyDescent="0.3">
      <c r="A12" s="116"/>
      <c r="B12" s="804" t="s">
        <v>1312</v>
      </c>
      <c r="C12" s="794"/>
      <c r="D12" s="794"/>
      <c r="E12" s="805" t="s">
        <v>340</v>
      </c>
      <c r="F12" s="805" t="s">
        <v>340</v>
      </c>
      <c r="G12" s="805" t="s">
        <v>340</v>
      </c>
      <c r="H12" s="805" t="s">
        <v>340</v>
      </c>
      <c r="I12" s="805" t="s">
        <v>340</v>
      </c>
      <c r="J12" s="805" t="s">
        <v>340</v>
      </c>
      <c r="K12" s="805" t="s">
        <v>340</v>
      </c>
      <c r="L12" s="805" t="s">
        <v>340</v>
      </c>
      <c r="M12" s="806" t="s">
        <v>340</v>
      </c>
    </row>
    <row r="13" spans="1:13" ht="15.6" x14ac:dyDescent="0.3">
      <c r="A13" s="116"/>
      <c r="B13" s="804" t="s">
        <v>1313</v>
      </c>
      <c r="C13" s="794"/>
      <c r="D13" s="794"/>
      <c r="E13" s="821" t="s">
        <v>341</v>
      </c>
      <c r="F13" s="822" t="s">
        <v>341</v>
      </c>
      <c r="G13" s="822" t="s">
        <v>341</v>
      </c>
      <c r="H13" s="822" t="s">
        <v>341</v>
      </c>
      <c r="I13" s="822" t="s">
        <v>341</v>
      </c>
      <c r="J13" s="822" t="s">
        <v>341</v>
      </c>
      <c r="K13" s="822" t="s">
        <v>341</v>
      </c>
      <c r="L13" s="822" t="s">
        <v>341</v>
      </c>
      <c r="M13" s="823" t="s">
        <v>341</v>
      </c>
    </row>
    <row r="14" spans="1:13" ht="15.6" x14ac:dyDescent="0.3">
      <c r="A14" s="116"/>
      <c r="B14" s="804" t="s">
        <v>215</v>
      </c>
      <c r="C14" s="794"/>
      <c r="D14" s="794"/>
      <c r="E14" s="824"/>
      <c r="F14" s="825"/>
      <c r="G14" s="825"/>
      <c r="H14" s="825"/>
      <c r="I14" s="825"/>
      <c r="J14" s="825"/>
      <c r="K14" s="825"/>
      <c r="L14" s="825"/>
      <c r="M14" s="826"/>
    </row>
    <row r="15" spans="1:13" ht="15.6" x14ac:dyDescent="0.3">
      <c r="A15" s="116"/>
      <c r="B15" s="804" t="s">
        <v>216</v>
      </c>
      <c r="C15" s="794"/>
      <c r="D15" s="794"/>
      <c r="E15" s="814" t="s">
        <v>429</v>
      </c>
      <c r="F15" s="815"/>
      <c r="G15" s="815"/>
      <c r="H15" s="815"/>
      <c r="I15" s="815"/>
      <c r="J15" s="815"/>
      <c r="K15" s="815"/>
      <c r="L15" s="815"/>
      <c r="M15" s="816"/>
    </row>
    <row r="16" spans="1:13" ht="15.6" x14ac:dyDescent="0.3">
      <c r="A16" s="116"/>
      <c r="B16" s="804" t="s">
        <v>218</v>
      </c>
      <c r="C16" s="794"/>
      <c r="D16" s="794"/>
      <c r="E16" s="839" t="s">
        <v>376</v>
      </c>
      <c r="F16" s="818"/>
      <c r="G16" s="819"/>
      <c r="H16" s="821" t="s">
        <v>377</v>
      </c>
      <c r="I16" s="822"/>
      <c r="J16" s="822"/>
      <c r="K16" s="822"/>
      <c r="L16" s="822"/>
      <c r="M16" s="823"/>
    </row>
    <row r="17" spans="1:13" ht="15.6" x14ac:dyDescent="0.3">
      <c r="A17" s="116"/>
      <c r="B17" s="804" t="s">
        <v>221</v>
      </c>
      <c r="C17" s="794"/>
      <c r="D17" s="794"/>
      <c r="E17" s="821" t="s">
        <v>326</v>
      </c>
      <c r="F17" s="822"/>
      <c r="G17" s="822"/>
      <c r="H17" s="822"/>
      <c r="I17" s="822"/>
      <c r="J17" s="822"/>
      <c r="K17" s="822"/>
      <c r="L17" s="822"/>
      <c r="M17" s="823"/>
    </row>
    <row r="18" spans="1:13" ht="15.6" x14ac:dyDescent="0.3">
      <c r="A18" s="116"/>
      <c r="B18" s="820" t="s">
        <v>223</v>
      </c>
      <c r="C18" s="796"/>
      <c r="D18" s="797"/>
      <c r="E18" s="821"/>
      <c r="F18" s="822"/>
      <c r="G18" s="822"/>
      <c r="H18" s="822"/>
      <c r="I18" s="822"/>
      <c r="J18" s="822"/>
      <c r="K18" s="822"/>
      <c r="L18" s="822"/>
      <c r="M18" s="823"/>
    </row>
    <row r="19" spans="1:13" ht="16.2" thickBot="1" x14ac:dyDescent="0.35">
      <c r="A19" s="116"/>
      <c r="B19" s="834" t="s">
        <v>225</v>
      </c>
      <c r="C19" s="835"/>
      <c r="D19" s="836"/>
      <c r="E19" s="860" t="s">
        <v>226</v>
      </c>
      <c r="F19" s="860"/>
      <c r="G19" s="837" t="s">
        <v>227</v>
      </c>
      <c r="H19" s="837"/>
      <c r="I19" s="837" t="s">
        <v>228</v>
      </c>
      <c r="J19" s="837"/>
      <c r="K19" s="837"/>
      <c r="L19" s="837"/>
      <c r="M19" s="838"/>
    </row>
    <row r="20" spans="1:13" ht="15.6" x14ac:dyDescent="0.3">
      <c r="A20" s="116"/>
      <c r="B20" s="827"/>
      <c r="C20" s="827"/>
      <c r="D20" s="827"/>
      <c r="E20" s="827"/>
      <c r="F20" s="827"/>
      <c r="G20" s="827"/>
      <c r="H20" s="827"/>
      <c r="I20" s="827"/>
      <c r="J20" s="827"/>
      <c r="K20" s="827"/>
      <c r="L20" s="827"/>
      <c r="M20" s="827"/>
    </row>
    <row r="21" spans="1:13" ht="15.6" x14ac:dyDescent="0.3">
      <c r="A21" s="116"/>
      <c r="B21" s="828" t="s">
        <v>229</v>
      </c>
      <c r="C21" s="828"/>
      <c r="D21" s="828"/>
      <c r="E21" s="828"/>
      <c r="F21" s="828"/>
      <c r="G21" s="828"/>
      <c r="H21" s="828"/>
      <c r="I21" s="828"/>
      <c r="J21" s="828"/>
      <c r="K21" s="828"/>
      <c r="L21" s="828"/>
      <c r="M21" s="828"/>
    </row>
    <row r="22" spans="1:13" ht="16.2" thickBot="1" x14ac:dyDescent="0.35">
      <c r="A22" s="116"/>
      <c r="B22" s="827"/>
      <c r="C22" s="827"/>
      <c r="D22" s="827"/>
      <c r="E22" s="827"/>
      <c r="F22" s="827"/>
      <c r="G22" s="827"/>
      <c r="H22" s="827"/>
      <c r="I22" s="827"/>
      <c r="J22" s="827"/>
      <c r="K22" s="827"/>
      <c r="L22" s="827"/>
      <c r="M22" s="827"/>
    </row>
    <row r="23" spans="1:13" ht="41.25" customHeight="1" x14ac:dyDescent="0.3">
      <c r="A23" s="116"/>
      <c r="B23" s="829" t="s">
        <v>230</v>
      </c>
      <c r="C23" s="830"/>
      <c r="D23" s="830"/>
      <c r="E23" s="831" t="s">
        <v>428</v>
      </c>
      <c r="F23" s="832"/>
      <c r="G23" s="832"/>
      <c r="H23" s="832"/>
      <c r="I23" s="832"/>
      <c r="J23" s="832"/>
      <c r="K23" s="832"/>
      <c r="L23" s="832"/>
      <c r="M23" s="833"/>
    </row>
    <row r="24" spans="1:13" ht="86.25" customHeight="1" x14ac:dyDescent="0.3">
      <c r="A24" s="116"/>
      <c r="B24" s="820" t="s">
        <v>231</v>
      </c>
      <c r="C24" s="796"/>
      <c r="D24" s="797"/>
      <c r="E24" s="821" t="s">
        <v>503</v>
      </c>
      <c r="F24" s="822"/>
      <c r="G24" s="822"/>
      <c r="H24" s="822"/>
      <c r="I24" s="822"/>
      <c r="J24" s="822"/>
      <c r="K24" s="822"/>
      <c r="L24" s="822"/>
      <c r="M24" s="823"/>
    </row>
    <row r="25" spans="1:13" ht="39" customHeight="1" x14ac:dyDescent="0.3">
      <c r="A25" s="116"/>
      <c r="B25" s="804" t="s">
        <v>232</v>
      </c>
      <c r="C25" s="794"/>
      <c r="D25" s="794"/>
      <c r="E25" s="821" t="s">
        <v>425</v>
      </c>
      <c r="F25" s="822"/>
      <c r="G25" s="822"/>
      <c r="H25" s="822"/>
      <c r="I25" s="822"/>
      <c r="J25" s="822"/>
      <c r="K25" s="822"/>
      <c r="L25" s="822"/>
      <c r="M25" s="823"/>
    </row>
    <row r="26" spans="1:13" ht="15.6" x14ac:dyDescent="0.3">
      <c r="A26" s="116"/>
      <c r="B26" s="804" t="s">
        <v>233</v>
      </c>
      <c r="C26" s="794"/>
      <c r="D26" s="794"/>
      <c r="E26" s="850"/>
      <c r="F26" s="851"/>
      <c r="G26" s="851"/>
      <c r="H26" s="851"/>
      <c r="I26" s="851"/>
      <c r="J26" s="851"/>
      <c r="K26" s="851"/>
      <c r="L26" s="851"/>
      <c r="M26" s="852"/>
    </row>
    <row r="27" spans="1:13" ht="30.75" customHeight="1" x14ac:dyDescent="0.3">
      <c r="A27" s="116"/>
      <c r="B27" s="804" t="s">
        <v>234</v>
      </c>
      <c r="C27" s="794"/>
      <c r="D27" s="794"/>
      <c r="E27" s="814" t="s">
        <v>426</v>
      </c>
      <c r="F27" s="815"/>
      <c r="G27" s="815"/>
      <c r="H27" s="815"/>
      <c r="I27" s="815"/>
      <c r="J27" s="815"/>
      <c r="K27" s="815"/>
      <c r="L27" s="815"/>
      <c r="M27" s="816"/>
    </row>
    <row r="28" spans="1:13" ht="15.75" customHeight="1" x14ac:dyDescent="0.3">
      <c r="A28" s="116"/>
      <c r="B28" s="804" t="s">
        <v>235</v>
      </c>
      <c r="C28" s="794"/>
      <c r="D28" s="794"/>
      <c r="E28" s="814" t="s">
        <v>1296</v>
      </c>
      <c r="F28" s="815"/>
      <c r="G28" s="815"/>
      <c r="H28" s="815"/>
      <c r="I28" s="815"/>
      <c r="J28" s="815"/>
      <c r="K28" s="815"/>
      <c r="L28" s="815"/>
      <c r="M28" s="816"/>
    </row>
    <row r="29" spans="1:13" ht="15.6" x14ac:dyDescent="0.3">
      <c r="A29" s="116"/>
      <c r="B29" s="923" t="s">
        <v>236</v>
      </c>
      <c r="C29" s="822"/>
      <c r="D29" s="924"/>
      <c r="E29" s="206"/>
      <c r="F29" s="794" t="s">
        <v>237</v>
      </c>
      <c r="G29" s="794"/>
      <c r="H29" s="207" t="s">
        <v>320</v>
      </c>
      <c r="I29" s="794" t="s">
        <v>239</v>
      </c>
      <c r="J29" s="794"/>
      <c r="K29" s="794" t="s">
        <v>240</v>
      </c>
      <c r="L29" s="794"/>
      <c r="M29" s="208" t="s">
        <v>265</v>
      </c>
    </row>
    <row r="30" spans="1:13" ht="15.6" x14ac:dyDescent="0.3">
      <c r="A30" s="116"/>
      <c r="B30" s="804" t="s">
        <v>242</v>
      </c>
      <c r="C30" s="794"/>
      <c r="D30" s="794"/>
      <c r="E30" s="805" t="s">
        <v>321</v>
      </c>
      <c r="F30" s="805"/>
      <c r="G30" s="805"/>
      <c r="H30" s="805"/>
      <c r="I30" s="805"/>
      <c r="J30" s="805"/>
      <c r="K30" s="805"/>
      <c r="L30" s="805"/>
      <c r="M30" s="806"/>
    </row>
    <row r="31" spans="1:13" ht="15.6" x14ac:dyDescent="0.3">
      <c r="A31" s="116"/>
      <c r="B31" s="804" t="s">
        <v>218</v>
      </c>
      <c r="C31" s="794"/>
      <c r="D31" s="794"/>
      <c r="E31" s="794" t="s">
        <v>244</v>
      </c>
      <c r="F31" s="794"/>
      <c r="G31" s="794"/>
      <c r="H31" s="794"/>
      <c r="I31" s="794"/>
      <c r="J31" s="861" t="s">
        <v>245</v>
      </c>
      <c r="K31" s="861"/>
      <c r="L31" s="861"/>
      <c r="M31" s="862"/>
    </row>
    <row r="32" spans="1:13" ht="15.6" x14ac:dyDescent="0.3">
      <c r="A32" s="116"/>
      <c r="B32" s="804" t="s">
        <v>246</v>
      </c>
      <c r="C32" s="794"/>
      <c r="D32" s="794"/>
      <c r="E32" s="805" t="s">
        <v>267</v>
      </c>
      <c r="F32" s="805"/>
      <c r="G32" s="805"/>
      <c r="H32" s="805"/>
      <c r="I32" s="805"/>
      <c r="J32" s="805"/>
      <c r="K32" s="805"/>
      <c r="L32" s="805"/>
      <c r="M32" s="806"/>
    </row>
    <row r="33" spans="1:13" ht="15.6" x14ac:dyDescent="0.3">
      <c r="A33" s="116"/>
      <c r="B33" s="120" t="s">
        <v>248</v>
      </c>
      <c r="C33" s="118"/>
      <c r="D33" s="118"/>
      <c r="E33" s="794"/>
      <c r="F33" s="794"/>
      <c r="G33" s="794"/>
      <c r="H33" s="794"/>
      <c r="I33" s="794"/>
      <c r="J33" s="794"/>
      <c r="K33" s="794"/>
      <c r="L33" s="794"/>
      <c r="M33" s="807"/>
    </row>
    <row r="34" spans="1:13" ht="15.6" x14ac:dyDescent="0.3">
      <c r="A34" s="116"/>
      <c r="B34" s="808"/>
      <c r="C34" s="809"/>
      <c r="D34" s="809"/>
      <c r="E34" s="809"/>
      <c r="F34" s="809"/>
      <c r="G34" s="809"/>
      <c r="H34" s="809"/>
      <c r="I34" s="809"/>
      <c r="J34" s="809"/>
      <c r="K34" s="809"/>
      <c r="L34" s="809"/>
      <c r="M34" s="810"/>
    </row>
    <row r="35" spans="1:13" ht="15.6" x14ac:dyDescent="0.3">
      <c r="A35" s="116"/>
      <c r="B35" s="811" t="s">
        <v>249</v>
      </c>
      <c r="C35" s="812"/>
      <c r="D35" s="812"/>
      <c r="E35" s="812"/>
      <c r="F35" s="812"/>
      <c r="G35" s="812"/>
      <c r="H35" s="812"/>
      <c r="I35" s="812"/>
      <c r="J35" s="812"/>
      <c r="K35" s="812"/>
      <c r="L35" s="812"/>
      <c r="M35" s="813"/>
    </row>
    <row r="36" spans="1:13" ht="16.2" thickBot="1" x14ac:dyDescent="0.35">
      <c r="A36" s="116"/>
      <c r="B36" s="798"/>
      <c r="C36" s="799"/>
      <c r="D36" s="799"/>
      <c r="E36" s="799"/>
      <c r="F36" s="799"/>
      <c r="G36" s="799"/>
      <c r="H36" s="799"/>
      <c r="I36" s="799"/>
      <c r="J36" s="799"/>
      <c r="K36" s="799"/>
      <c r="L36" s="799"/>
      <c r="M36" s="800"/>
    </row>
    <row r="37" spans="1:13" ht="15.6" x14ac:dyDescent="0.3">
      <c r="A37" s="116"/>
      <c r="B37" s="801"/>
      <c r="C37" s="802"/>
      <c r="D37" s="802"/>
      <c r="E37" s="802"/>
      <c r="F37" s="802"/>
      <c r="G37" s="802"/>
      <c r="H37" s="802"/>
      <c r="I37" s="802"/>
      <c r="J37" s="802"/>
      <c r="K37" s="802"/>
      <c r="L37" s="802"/>
      <c r="M37" s="803"/>
    </row>
    <row r="38" spans="1:13" ht="15.6" x14ac:dyDescent="0.3">
      <c r="A38" s="116"/>
      <c r="B38" s="117"/>
      <c r="C38" s="117"/>
      <c r="D38" s="117"/>
      <c r="E38" s="117"/>
      <c r="F38" s="117"/>
      <c r="G38" s="117"/>
      <c r="H38" s="117"/>
      <c r="I38" s="117"/>
      <c r="J38" s="117"/>
      <c r="K38" s="117"/>
      <c r="L38" s="117"/>
      <c r="M38" s="117"/>
    </row>
    <row r="39" spans="1:13" ht="15.6" x14ac:dyDescent="0.3">
      <c r="A39" s="116"/>
      <c r="B39" s="117"/>
      <c r="C39" s="794" t="s">
        <v>250</v>
      </c>
      <c r="D39" s="794"/>
      <c r="E39" s="794"/>
      <c r="F39" s="794"/>
      <c r="G39" s="794"/>
      <c r="H39" s="794"/>
      <c r="I39" s="794"/>
      <c r="J39" s="794"/>
      <c r="K39" s="794"/>
      <c r="L39" s="794"/>
      <c r="M39" s="794"/>
    </row>
    <row r="40" spans="1:13" ht="15.6" x14ac:dyDescent="0.3">
      <c r="A40" s="116"/>
      <c r="B40" s="117"/>
      <c r="C40" s="118" t="s">
        <v>251</v>
      </c>
      <c r="D40" s="795" t="s">
        <v>252</v>
      </c>
      <c r="E40" s="796"/>
      <c r="F40" s="796"/>
      <c r="G40" s="796"/>
      <c r="H40" s="795" t="s">
        <v>253</v>
      </c>
      <c r="I40" s="796"/>
      <c r="J40" s="796"/>
      <c r="K40" s="796"/>
      <c r="L40" s="796"/>
      <c r="M40" s="797"/>
    </row>
    <row r="41" spans="1:13" ht="15.6" x14ac:dyDescent="0.3">
      <c r="A41" s="116"/>
      <c r="B41" s="117"/>
      <c r="C41" s="121">
        <v>42528</v>
      </c>
      <c r="D41" s="794" t="s">
        <v>504</v>
      </c>
      <c r="E41" s="794"/>
      <c r="F41" s="794"/>
      <c r="G41" s="794"/>
      <c r="H41" s="795" t="s">
        <v>501</v>
      </c>
      <c r="I41" s="796"/>
      <c r="J41" s="796"/>
      <c r="K41" s="796"/>
      <c r="L41" s="796"/>
      <c r="M41" s="797"/>
    </row>
    <row r="42" spans="1:13" ht="15.6" x14ac:dyDescent="0.3">
      <c r="A42" s="116"/>
      <c r="B42" s="117"/>
      <c r="C42" s="118"/>
      <c r="D42" s="794"/>
      <c r="E42" s="794"/>
      <c r="F42" s="794"/>
      <c r="G42" s="794"/>
      <c r="H42" s="794"/>
      <c r="I42" s="794"/>
      <c r="J42" s="794"/>
      <c r="K42" s="794"/>
      <c r="L42" s="794"/>
      <c r="M42" s="794"/>
    </row>
    <row r="43" spans="1:13" ht="15.6" x14ac:dyDescent="0.3">
      <c r="A43" s="116"/>
      <c r="B43" s="117"/>
      <c r="C43" s="118"/>
      <c r="D43" s="794"/>
      <c r="E43" s="794"/>
      <c r="F43" s="794"/>
      <c r="G43" s="794"/>
      <c r="H43" s="794"/>
      <c r="I43" s="794"/>
      <c r="J43" s="794"/>
      <c r="K43" s="794"/>
      <c r="L43" s="794"/>
      <c r="M43" s="794"/>
    </row>
    <row r="44" spans="1:13" ht="15.6" x14ac:dyDescent="0.3">
      <c r="A44" s="116"/>
      <c r="B44" s="117"/>
      <c r="C44" s="118"/>
      <c r="D44" s="794"/>
      <c r="E44" s="794"/>
      <c r="F44" s="794"/>
      <c r="G44" s="794"/>
      <c r="H44" s="794"/>
      <c r="I44" s="794"/>
      <c r="J44" s="794"/>
      <c r="K44" s="794"/>
      <c r="L44" s="794"/>
      <c r="M44" s="794"/>
    </row>
    <row r="45" spans="1:13" ht="15.6" x14ac:dyDescent="0.3">
      <c r="A45" s="116"/>
      <c r="B45" s="117"/>
      <c r="C45" s="118"/>
      <c r="D45" s="794"/>
      <c r="E45" s="794"/>
      <c r="F45" s="794"/>
      <c r="G45" s="794"/>
      <c r="H45" s="794"/>
      <c r="I45" s="794"/>
      <c r="J45" s="794"/>
      <c r="K45" s="794"/>
      <c r="L45" s="794"/>
      <c r="M45" s="794"/>
    </row>
    <row r="46" spans="1:13" ht="15.6" x14ac:dyDescent="0.3">
      <c r="A46" s="116"/>
      <c r="B46" s="117"/>
      <c r="C46" s="118"/>
      <c r="D46" s="794"/>
      <c r="E46" s="794"/>
      <c r="F46" s="794"/>
      <c r="G46" s="794"/>
      <c r="H46" s="794"/>
      <c r="I46" s="794"/>
      <c r="J46" s="794"/>
      <c r="K46" s="794"/>
      <c r="L46" s="794"/>
      <c r="M46" s="794"/>
    </row>
    <row r="47" spans="1:13" ht="15.6" x14ac:dyDescent="0.3">
      <c r="A47" s="116"/>
      <c r="B47" s="117"/>
      <c r="C47" s="118"/>
      <c r="D47" s="794"/>
      <c r="E47" s="794"/>
      <c r="F47" s="794"/>
      <c r="G47" s="794"/>
      <c r="H47" s="794"/>
      <c r="I47" s="794"/>
      <c r="J47" s="794"/>
      <c r="K47" s="794"/>
      <c r="L47" s="794"/>
      <c r="M47" s="794"/>
    </row>
    <row r="48" spans="1:13" ht="15.6" x14ac:dyDescent="0.3">
      <c r="A48" s="116"/>
      <c r="B48" s="117"/>
      <c r="C48" s="118"/>
      <c r="D48" s="794"/>
      <c r="E48" s="794"/>
      <c r="F48" s="794"/>
      <c r="G48" s="794"/>
      <c r="H48" s="794"/>
      <c r="I48" s="794"/>
      <c r="J48" s="794"/>
      <c r="K48" s="794"/>
      <c r="L48" s="794"/>
      <c r="M48" s="794"/>
    </row>
    <row r="49" spans="1:13" ht="15.6" x14ac:dyDescent="0.3">
      <c r="A49" s="116"/>
      <c r="B49" s="115"/>
      <c r="C49" s="122"/>
      <c r="D49" s="863"/>
      <c r="E49" s="863"/>
      <c r="F49" s="863"/>
      <c r="G49" s="863"/>
      <c r="H49" s="864"/>
      <c r="I49" s="864"/>
      <c r="J49" s="864"/>
      <c r="K49" s="864"/>
      <c r="L49" s="864"/>
      <c r="M49" s="864"/>
    </row>
  </sheetData>
  <sheetProtection algorithmName="SHA-512" hashValue="yY6gJvguqQXEwcfFIPWnfGnXv1ggsFVw7nfFKBah0tcr8D3ZnXe1pT6MzOHX2PaZFHVOhH+jS8zHcqE5IeuhjA==" saltValue="5dtPGxW71ptJvdo2pXc6sA==" spinCount="100000" sheet="1" objects="1" scenarios="1"/>
  <mergeCells count="88">
    <mergeCell ref="D47:G47"/>
    <mergeCell ref="H47:M47"/>
    <mergeCell ref="D48:G48"/>
    <mergeCell ref="H48:M48"/>
    <mergeCell ref="D49:G49"/>
    <mergeCell ref="H49:M49"/>
    <mergeCell ref="D44:G44"/>
    <mergeCell ref="H44:M44"/>
    <mergeCell ref="D45:G45"/>
    <mergeCell ref="H45:M45"/>
    <mergeCell ref="D46:G46"/>
    <mergeCell ref="H46:M46"/>
    <mergeCell ref="D41:G41"/>
    <mergeCell ref="H41:M41"/>
    <mergeCell ref="D42:G42"/>
    <mergeCell ref="H42:M42"/>
    <mergeCell ref="D43:G43"/>
    <mergeCell ref="H43:M43"/>
    <mergeCell ref="D40:G40"/>
    <mergeCell ref="H40:M40"/>
    <mergeCell ref="B31:D31"/>
    <mergeCell ref="E31:I31"/>
    <mergeCell ref="J31:M31"/>
    <mergeCell ref="B32:D32"/>
    <mergeCell ref="E32:M32"/>
    <mergeCell ref="E33:M33"/>
    <mergeCell ref="B34:M34"/>
    <mergeCell ref="B35:M35"/>
    <mergeCell ref="B36:M36"/>
    <mergeCell ref="B37:M37"/>
    <mergeCell ref="C39:M39"/>
    <mergeCell ref="B29:D29"/>
    <mergeCell ref="F29:G29"/>
    <mergeCell ref="I29:J29"/>
    <mergeCell ref="K29:L29"/>
    <mergeCell ref="B30:D30"/>
    <mergeCell ref="E30:M30"/>
    <mergeCell ref="B26:D26"/>
    <mergeCell ref="E26:M26"/>
    <mergeCell ref="B27:D27"/>
    <mergeCell ref="E27:M27"/>
    <mergeCell ref="B28:D28"/>
    <mergeCell ref="E28:M28"/>
    <mergeCell ref="B25:D25"/>
    <mergeCell ref="E25:M25"/>
    <mergeCell ref="B19:D19"/>
    <mergeCell ref="E19:F19"/>
    <mergeCell ref="G19:H19"/>
    <mergeCell ref="I19:M19"/>
    <mergeCell ref="B20:M20"/>
    <mergeCell ref="B21:M21"/>
    <mergeCell ref="B22:M22"/>
    <mergeCell ref="B23:D23"/>
    <mergeCell ref="E23:M23"/>
    <mergeCell ref="B24:D24"/>
    <mergeCell ref="E24:M24"/>
    <mergeCell ref="B18:D18"/>
    <mergeCell ref="E18:M18"/>
    <mergeCell ref="B13:D13"/>
    <mergeCell ref="E13:M13"/>
    <mergeCell ref="B14:D14"/>
    <mergeCell ref="E14:M14"/>
    <mergeCell ref="B15:D15"/>
    <mergeCell ref="E15:M15"/>
    <mergeCell ref="B16:D16"/>
    <mergeCell ref="E16:G16"/>
    <mergeCell ref="H16:M16"/>
    <mergeCell ref="B17:D17"/>
    <mergeCell ref="E17:M17"/>
    <mergeCell ref="B10:D10"/>
    <mergeCell ref="E10:M10"/>
    <mergeCell ref="B11:D11"/>
    <mergeCell ref="E11:M11"/>
    <mergeCell ref="B12:D12"/>
    <mergeCell ref="E12:M12"/>
    <mergeCell ref="B9:D9"/>
    <mergeCell ref="E9:M9"/>
    <mergeCell ref="B2:M2"/>
    <mergeCell ref="B3:M3"/>
    <mergeCell ref="B4:E4"/>
    <mergeCell ref="F4:I4"/>
    <mergeCell ref="J4:M4"/>
    <mergeCell ref="B5:J5"/>
    <mergeCell ref="B6:M6"/>
    <mergeCell ref="B7:J7"/>
    <mergeCell ref="B8:D8"/>
    <mergeCell ref="E8:G8"/>
    <mergeCell ref="H8:M8"/>
  </mergeCells>
  <hyperlinks>
    <hyperlink ref="A1" location="'5.1.2.a.1'!A1" display="REGRESAR"/>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58"/>
  <sheetViews>
    <sheetView showGridLines="0" zoomScale="90" zoomScaleNormal="90" workbookViewId="0">
      <pane ySplit="12" topLeftCell="A13" activePane="bottomLeft" state="frozen"/>
      <selection activeCell="E11" sqref="E11:M13"/>
      <selection pane="bottomLeft" activeCell="D11" sqref="D11:M13"/>
    </sheetView>
  </sheetViews>
  <sheetFormatPr defaultColWidth="11.44140625" defaultRowHeight="13.2" x14ac:dyDescent="0.25"/>
  <cols>
    <col min="1" max="1" width="11.44140625" style="10"/>
    <col min="2" max="2" width="6.6640625" style="44" customWidth="1"/>
    <col min="3" max="3" width="31.33203125" style="44" customWidth="1"/>
    <col min="4" max="16384" width="11.44140625" style="10"/>
  </cols>
  <sheetData>
    <row r="1" spans="1:9" ht="14.4" x14ac:dyDescent="0.3">
      <c r="A1" s="106" t="s">
        <v>178</v>
      </c>
      <c r="C1" s="191" t="s">
        <v>413</v>
      </c>
    </row>
    <row r="2" spans="1:9" ht="15.6" x14ac:dyDescent="0.3">
      <c r="A2" s="106"/>
      <c r="B2" s="89" t="s">
        <v>375</v>
      </c>
      <c r="C2" s="92"/>
    </row>
    <row r="3" spans="1:9" ht="15" x14ac:dyDescent="0.25">
      <c r="B3" s="539" t="s">
        <v>158</v>
      </c>
      <c r="C3" s="22"/>
      <c r="D3" s="2"/>
      <c r="E3" s="2"/>
      <c r="F3" s="2"/>
      <c r="G3" s="2"/>
      <c r="H3" s="2"/>
      <c r="I3" s="2"/>
    </row>
    <row r="4" spans="1:9" ht="15" x14ac:dyDescent="0.25">
      <c r="B4" s="539" t="s">
        <v>340</v>
      </c>
      <c r="C4" s="22"/>
      <c r="D4" s="2"/>
      <c r="E4" s="2"/>
      <c r="F4" s="2"/>
      <c r="G4" s="2"/>
      <c r="H4" s="2"/>
      <c r="I4" s="2"/>
    </row>
    <row r="5" spans="1:9" ht="15" x14ac:dyDescent="0.25">
      <c r="B5" s="539" t="s">
        <v>341</v>
      </c>
      <c r="C5" s="22"/>
      <c r="D5" s="2"/>
      <c r="E5" s="2"/>
      <c r="F5" s="2"/>
      <c r="G5" s="2"/>
      <c r="H5" s="2"/>
      <c r="I5" s="2"/>
    </row>
    <row r="6" spans="1:9" ht="15" x14ac:dyDescent="0.25">
      <c r="B6" s="539" t="s">
        <v>1269</v>
      </c>
      <c r="C6" s="22"/>
      <c r="D6" s="2"/>
      <c r="E6" s="2"/>
      <c r="F6" s="2"/>
      <c r="G6" s="2"/>
      <c r="H6" s="2"/>
      <c r="I6" s="2"/>
    </row>
    <row r="7" spans="1:9" ht="15" x14ac:dyDescent="0.25">
      <c r="B7" s="22"/>
      <c r="C7" s="22"/>
      <c r="D7" s="2"/>
      <c r="E7" s="2"/>
      <c r="F7" s="2"/>
      <c r="G7" s="2"/>
      <c r="H7" s="2"/>
      <c r="I7" s="2"/>
    </row>
    <row r="8" spans="1:9" ht="15.6" x14ac:dyDescent="0.3">
      <c r="B8" s="155" t="s">
        <v>1749</v>
      </c>
      <c r="C8" s="22"/>
      <c r="D8" s="82"/>
      <c r="E8" s="82"/>
      <c r="F8" s="82"/>
      <c r="G8" s="82"/>
      <c r="H8" s="82"/>
      <c r="I8" s="82"/>
    </row>
    <row r="9" spans="1:9" ht="33" customHeight="1" x14ac:dyDescent="0.3">
      <c r="B9" s="1181" t="s">
        <v>1622</v>
      </c>
      <c r="C9" s="1181"/>
      <c r="D9" s="1181"/>
      <c r="E9" s="1181"/>
      <c r="F9" s="1181"/>
      <c r="G9" s="1181"/>
      <c r="H9" s="1181"/>
      <c r="I9" s="1181"/>
    </row>
    <row r="10" spans="1:9" ht="15.6" x14ac:dyDescent="0.3">
      <c r="B10" s="216"/>
      <c r="C10" s="216"/>
      <c r="D10" s="216"/>
      <c r="E10" s="216"/>
      <c r="F10" s="216"/>
      <c r="G10" s="216"/>
      <c r="H10" s="216"/>
      <c r="I10" s="216"/>
    </row>
    <row r="11" spans="1:9" ht="15" customHeight="1" x14ac:dyDescent="0.25">
      <c r="B11" s="1248" t="s">
        <v>3</v>
      </c>
      <c r="C11" s="1202" t="s">
        <v>24</v>
      </c>
      <c r="D11" s="1263" t="s">
        <v>1</v>
      </c>
      <c r="E11" s="1263"/>
      <c r="F11" s="1263" t="s">
        <v>9</v>
      </c>
      <c r="G11" s="1263"/>
      <c r="H11" s="1263" t="s">
        <v>8</v>
      </c>
      <c r="I11" s="1263"/>
    </row>
    <row r="12" spans="1:9" ht="24.75" customHeight="1" x14ac:dyDescent="0.25">
      <c r="B12" s="1264"/>
      <c r="C12" s="1203"/>
      <c r="D12" s="1" t="s">
        <v>25</v>
      </c>
      <c r="E12" s="1" t="s">
        <v>26</v>
      </c>
      <c r="F12" s="1" t="s">
        <v>25</v>
      </c>
      <c r="G12" s="1" t="s">
        <v>26</v>
      </c>
      <c r="H12" s="1" t="s">
        <v>25</v>
      </c>
      <c r="I12" s="1" t="s">
        <v>26</v>
      </c>
    </row>
    <row r="13" spans="1:9" ht="15" customHeight="1" x14ac:dyDescent="0.25">
      <c r="B13" s="276">
        <v>2010</v>
      </c>
      <c r="C13" s="277" t="s">
        <v>2</v>
      </c>
      <c r="D13" s="435">
        <v>1266418</v>
      </c>
      <c r="E13" s="435">
        <v>4562087.0000000075</v>
      </c>
      <c r="F13" s="435">
        <v>793905</v>
      </c>
      <c r="G13" s="435">
        <v>2811556.0000000047</v>
      </c>
      <c r="H13" s="435">
        <v>472513</v>
      </c>
      <c r="I13" s="435">
        <v>1750530.9999999993</v>
      </c>
    </row>
    <row r="14" spans="1:9" ht="15" customHeight="1" x14ac:dyDescent="0.25">
      <c r="B14" s="196"/>
      <c r="C14" s="80" t="s">
        <v>1</v>
      </c>
      <c r="D14" s="376">
        <v>1252978</v>
      </c>
      <c r="E14" s="376">
        <v>4508679.0000000037</v>
      </c>
      <c r="F14" s="376">
        <v>792711</v>
      </c>
      <c r="G14" s="376">
        <v>2807944.9999999953</v>
      </c>
      <c r="H14" s="376">
        <v>460267</v>
      </c>
      <c r="I14" s="376">
        <v>1700734.0000000019</v>
      </c>
    </row>
    <row r="15" spans="1:9" ht="15" customHeight="1" x14ac:dyDescent="0.25">
      <c r="B15" s="196"/>
      <c r="C15" s="98" t="s">
        <v>27</v>
      </c>
      <c r="D15" s="376">
        <v>1228088</v>
      </c>
      <c r="E15" s="376">
        <v>4416927.9999999972</v>
      </c>
      <c r="F15" s="376">
        <v>783380</v>
      </c>
      <c r="G15" s="376">
        <v>2773156.0000000061</v>
      </c>
      <c r="H15" s="376">
        <v>444708</v>
      </c>
      <c r="I15" s="376">
        <v>1643771.9999999998</v>
      </c>
    </row>
    <row r="16" spans="1:9" ht="15" customHeight="1" x14ac:dyDescent="0.25">
      <c r="B16" s="196"/>
      <c r="C16" s="98" t="s">
        <v>606</v>
      </c>
      <c r="D16" s="376">
        <v>21621</v>
      </c>
      <c r="E16" s="376">
        <v>79095.000000000029</v>
      </c>
      <c r="F16" s="376">
        <v>7442</v>
      </c>
      <c r="G16" s="376">
        <v>27734</v>
      </c>
      <c r="H16" s="376">
        <v>14179</v>
      </c>
      <c r="I16" s="376">
        <v>51360.999999999993</v>
      </c>
    </row>
    <row r="17" spans="2:9" ht="15" customHeight="1" x14ac:dyDescent="0.25">
      <c r="B17" s="196"/>
      <c r="C17" s="98" t="s">
        <v>438</v>
      </c>
      <c r="D17" s="376">
        <v>3269</v>
      </c>
      <c r="E17" s="376">
        <v>12656.000000000002</v>
      </c>
      <c r="F17" s="376">
        <v>1889</v>
      </c>
      <c r="G17" s="376">
        <v>7054.9999999999991</v>
      </c>
      <c r="H17" s="376">
        <v>1380</v>
      </c>
      <c r="I17" s="376">
        <v>5601</v>
      </c>
    </row>
    <row r="18" spans="2:9" ht="15" customHeight="1" x14ac:dyDescent="0.25">
      <c r="B18" s="196"/>
      <c r="C18" s="98" t="s">
        <v>28</v>
      </c>
      <c r="D18" s="376">
        <v>20</v>
      </c>
      <c r="E18" s="376">
        <v>120</v>
      </c>
      <c r="F18" s="376">
        <v>20</v>
      </c>
      <c r="G18" s="376">
        <v>120</v>
      </c>
      <c r="H18" s="376" t="s">
        <v>29</v>
      </c>
      <c r="I18" s="376" t="s">
        <v>29</v>
      </c>
    </row>
    <row r="19" spans="2:9" ht="15" customHeight="1" x14ac:dyDescent="0.25">
      <c r="B19" s="196"/>
      <c r="C19" s="98" t="s">
        <v>30</v>
      </c>
      <c r="D19" s="376">
        <v>13420</v>
      </c>
      <c r="E19" s="376">
        <v>53287.999999999978</v>
      </c>
      <c r="F19" s="376">
        <v>1174</v>
      </c>
      <c r="G19" s="376">
        <v>3491</v>
      </c>
      <c r="H19" s="376">
        <v>12246</v>
      </c>
      <c r="I19" s="376">
        <v>49796.999999999993</v>
      </c>
    </row>
    <row r="20" spans="2:9" ht="15" customHeight="1" x14ac:dyDescent="0.25">
      <c r="B20" s="278">
        <v>2011</v>
      </c>
      <c r="C20" s="277" t="s">
        <v>2</v>
      </c>
      <c r="D20" s="435">
        <v>1297522</v>
      </c>
      <c r="E20" s="435">
        <v>4614497.9999999907</v>
      </c>
      <c r="F20" s="435">
        <v>814774</v>
      </c>
      <c r="G20" s="435">
        <v>2862798.0000000042</v>
      </c>
      <c r="H20" s="435">
        <v>482748</v>
      </c>
      <c r="I20" s="435">
        <v>1751700.0000000012</v>
      </c>
    </row>
    <row r="21" spans="2:9" ht="15" customHeight="1" x14ac:dyDescent="0.25">
      <c r="B21" s="198"/>
      <c r="C21" s="80" t="s">
        <v>1</v>
      </c>
      <c r="D21" s="436">
        <v>1285522</v>
      </c>
      <c r="E21" s="436">
        <v>4571766.9999999963</v>
      </c>
      <c r="F21" s="436">
        <v>813576</v>
      </c>
      <c r="G21" s="436">
        <v>2858025.0000000079</v>
      </c>
      <c r="H21" s="436">
        <v>471946</v>
      </c>
      <c r="I21" s="436">
        <v>1713741.9999999993</v>
      </c>
    </row>
    <row r="22" spans="2:9" ht="15" customHeight="1" x14ac:dyDescent="0.25">
      <c r="B22" s="198"/>
      <c r="C22" s="98" t="s">
        <v>27</v>
      </c>
      <c r="D22" s="377">
        <v>1271715</v>
      </c>
      <c r="E22" s="377">
        <v>4524665.9999999963</v>
      </c>
      <c r="F22" s="377">
        <v>807968</v>
      </c>
      <c r="G22" s="377">
        <v>2842550.0000000079</v>
      </c>
      <c r="H22" s="377">
        <v>463747</v>
      </c>
      <c r="I22" s="377">
        <v>1682115.9999999993</v>
      </c>
    </row>
    <row r="23" spans="2:9" ht="15" customHeight="1" x14ac:dyDescent="0.25">
      <c r="B23" s="198"/>
      <c r="C23" s="98" t="s">
        <v>606</v>
      </c>
      <c r="D23" s="377">
        <v>12185</v>
      </c>
      <c r="E23" s="377">
        <v>41222.000000000015</v>
      </c>
      <c r="F23" s="377">
        <v>4722</v>
      </c>
      <c r="G23" s="377">
        <v>13214.000000000002</v>
      </c>
      <c r="H23" s="377">
        <v>7463</v>
      </c>
      <c r="I23" s="377">
        <v>28007.999999999996</v>
      </c>
    </row>
    <row r="24" spans="2:9" ht="15" customHeight="1" x14ac:dyDescent="0.25">
      <c r="B24" s="198"/>
      <c r="C24" s="98" t="s">
        <v>438</v>
      </c>
      <c r="D24" s="377">
        <v>1622</v>
      </c>
      <c r="E24" s="377">
        <v>5879</v>
      </c>
      <c r="F24" s="377">
        <v>886</v>
      </c>
      <c r="G24" s="377">
        <v>2261</v>
      </c>
      <c r="H24" s="377">
        <v>736</v>
      </c>
      <c r="I24" s="377">
        <v>3617.9999999999995</v>
      </c>
    </row>
    <row r="25" spans="2:9" ht="15" customHeight="1" x14ac:dyDescent="0.25">
      <c r="B25" s="198"/>
      <c r="C25" s="98" t="s">
        <v>28</v>
      </c>
      <c r="D25" s="377" t="s">
        <v>29</v>
      </c>
      <c r="E25" s="377" t="s">
        <v>29</v>
      </c>
      <c r="F25" s="377" t="s">
        <v>29</v>
      </c>
      <c r="G25" s="377" t="s">
        <v>29</v>
      </c>
      <c r="H25" s="377" t="s">
        <v>29</v>
      </c>
      <c r="I25" s="377" t="s">
        <v>29</v>
      </c>
    </row>
    <row r="26" spans="2:9" ht="15" customHeight="1" x14ac:dyDescent="0.25">
      <c r="B26" s="198"/>
      <c r="C26" s="98" t="s">
        <v>30</v>
      </c>
      <c r="D26" s="377">
        <v>12000</v>
      </c>
      <c r="E26" s="377">
        <v>42731.000000000022</v>
      </c>
      <c r="F26" s="377">
        <v>1198</v>
      </c>
      <c r="G26" s="377">
        <v>4773</v>
      </c>
      <c r="H26" s="377">
        <v>10802</v>
      </c>
      <c r="I26" s="377">
        <v>37958.000000000022</v>
      </c>
    </row>
    <row r="27" spans="2:9" ht="15" customHeight="1" x14ac:dyDescent="0.25">
      <c r="B27" s="278">
        <v>2012</v>
      </c>
      <c r="C27" s="277" t="s">
        <v>2</v>
      </c>
      <c r="D27" s="435">
        <v>1326805</v>
      </c>
      <c r="E27" s="435">
        <v>4667075.9999999814</v>
      </c>
      <c r="F27" s="435">
        <v>829020</v>
      </c>
      <c r="G27" s="435">
        <v>2878771</v>
      </c>
      <c r="H27" s="435">
        <v>497785</v>
      </c>
      <c r="I27" s="435">
        <v>1788305.0000000002</v>
      </c>
    </row>
    <row r="28" spans="2:9" ht="15" customHeight="1" x14ac:dyDescent="0.25">
      <c r="B28" s="198"/>
      <c r="C28" s="80" t="s">
        <v>1</v>
      </c>
      <c r="D28" s="376">
        <v>1315689</v>
      </c>
      <c r="E28" s="376">
        <v>4628704.9999999814</v>
      </c>
      <c r="F28" s="376">
        <v>827605</v>
      </c>
      <c r="G28" s="376">
        <v>2874844</v>
      </c>
      <c r="H28" s="376">
        <v>488084</v>
      </c>
      <c r="I28" s="376">
        <v>1753861.0000000002</v>
      </c>
    </row>
    <row r="29" spans="2:9" ht="15" customHeight="1" x14ac:dyDescent="0.25">
      <c r="B29" s="198"/>
      <c r="C29" s="98" t="s">
        <v>27</v>
      </c>
      <c r="D29" s="437">
        <v>1298450</v>
      </c>
      <c r="E29" s="437">
        <v>4567296.9999999814</v>
      </c>
      <c r="F29" s="437">
        <v>821579</v>
      </c>
      <c r="G29" s="437">
        <v>2855297</v>
      </c>
      <c r="H29" s="437">
        <v>476871</v>
      </c>
      <c r="I29" s="437">
        <v>1712000.0000000002</v>
      </c>
    </row>
    <row r="30" spans="2:9" ht="15" customHeight="1" x14ac:dyDescent="0.25">
      <c r="B30" s="198"/>
      <c r="C30" s="98" t="s">
        <v>606</v>
      </c>
      <c r="D30" s="437">
        <v>14417</v>
      </c>
      <c r="E30" s="437">
        <v>52686.999999999985</v>
      </c>
      <c r="F30" s="437">
        <v>4748</v>
      </c>
      <c r="G30" s="437">
        <v>16586</v>
      </c>
      <c r="H30" s="437">
        <v>9669</v>
      </c>
      <c r="I30" s="437">
        <v>36101</v>
      </c>
    </row>
    <row r="31" spans="2:9" ht="15" customHeight="1" x14ac:dyDescent="0.25">
      <c r="B31" s="198"/>
      <c r="C31" s="98" t="s">
        <v>438</v>
      </c>
      <c r="D31" s="437">
        <v>2730</v>
      </c>
      <c r="E31" s="437">
        <v>8445.0000000000018</v>
      </c>
      <c r="F31" s="437">
        <v>1278</v>
      </c>
      <c r="G31" s="437">
        <v>2961.0000000000005</v>
      </c>
      <c r="H31" s="437">
        <v>1452</v>
      </c>
      <c r="I31" s="437">
        <v>5484</v>
      </c>
    </row>
    <row r="32" spans="2:9" ht="15" customHeight="1" x14ac:dyDescent="0.25">
      <c r="B32" s="198"/>
      <c r="C32" s="98" t="s">
        <v>28</v>
      </c>
      <c r="D32" s="437">
        <v>92</v>
      </c>
      <c r="E32" s="437">
        <v>276</v>
      </c>
      <c r="F32" s="437" t="s">
        <v>29</v>
      </c>
      <c r="G32" s="437" t="s">
        <v>29</v>
      </c>
      <c r="H32" s="437">
        <v>92</v>
      </c>
      <c r="I32" s="437">
        <v>276</v>
      </c>
    </row>
    <row r="33" spans="1:10" ht="15" customHeight="1" x14ac:dyDescent="0.25">
      <c r="B33" s="198"/>
      <c r="C33" s="98" t="s">
        <v>30</v>
      </c>
      <c r="D33" s="437">
        <v>11116</v>
      </c>
      <c r="E33" s="437">
        <v>38371</v>
      </c>
      <c r="F33" s="437">
        <v>1415</v>
      </c>
      <c r="G33" s="437">
        <v>3927</v>
      </c>
      <c r="H33" s="437">
        <v>9701</v>
      </c>
      <c r="I33" s="437">
        <v>34444</v>
      </c>
    </row>
    <row r="34" spans="1:10" ht="15" customHeight="1" x14ac:dyDescent="0.25">
      <c r="B34" s="278">
        <v>2013</v>
      </c>
      <c r="C34" s="277" t="s">
        <v>2</v>
      </c>
      <c r="D34" s="435">
        <f t="shared" ref="D34:I34" si="0">+D35+D40</f>
        <v>1348036</v>
      </c>
      <c r="E34" s="435">
        <f t="shared" si="0"/>
        <v>4717680.9999999907</v>
      </c>
      <c r="F34" s="435">
        <f t="shared" si="0"/>
        <v>846713</v>
      </c>
      <c r="G34" s="435">
        <f t="shared" si="0"/>
        <v>2915461.9999999991</v>
      </c>
      <c r="H34" s="435">
        <f t="shared" si="0"/>
        <v>501323</v>
      </c>
      <c r="I34" s="435">
        <f t="shared" si="0"/>
        <v>1802218.9999999998</v>
      </c>
    </row>
    <row r="35" spans="1:10" ht="15" customHeight="1" x14ac:dyDescent="0.25">
      <c r="B35" s="198"/>
      <c r="C35" s="80" t="s">
        <v>1</v>
      </c>
      <c r="D35" s="376">
        <f>D36+D37+D38</f>
        <v>1338172</v>
      </c>
      <c r="E35" s="376">
        <f>E36+E37+E38</f>
        <v>4682021.9999999907</v>
      </c>
      <c r="F35" s="376">
        <f>+F36+F37+F38</f>
        <v>845848</v>
      </c>
      <c r="G35" s="376">
        <f>+G36+G37+G38</f>
        <v>2913232.9999999991</v>
      </c>
      <c r="H35" s="376">
        <f>+H36+H37+H38</f>
        <v>492324</v>
      </c>
      <c r="I35" s="376">
        <f>+I36+I37+I38</f>
        <v>1768788.9999999998</v>
      </c>
    </row>
    <row r="36" spans="1:10" ht="15" customHeight="1" x14ac:dyDescent="0.25">
      <c r="B36" s="198"/>
      <c r="C36" s="98" t="s">
        <v>27</v>
      </c>
      <c r="D36" s="437">
        <v>1310782</v>
      </c>
      <c r="E36" s="437">
        <v>4581673.9999999907</v>
      </c>
      <c r="F36" s="437">
        <v>838505</v>
      </c>
      <c r="G36" s="437">
        <v>2889706.9999999991</v>
      </c>
      <c r="H36" s="437">
        <v>472277</v>
      </c>
      <c r="I36" s="437">
        <v>1691966.9999999998</v>
      </c>
    </row>
    <row r="37" spans="1:10" ht="15" customHeight="1" x14ac:dyDescent="0.25">
      <c r="A37" s="13"/>
      <c r="B37" s="198"/>
      <c r="C37" s="98" t="s">
        <v>606</v>
      </c>
      <c r="D37" s="437">
        <v>25772</v>
      </c>
      <c r="E37" s="437">
        <v>94022.999999999971</v>
      </c>
      <c r="F37" s="437">
        <v>6819</v>
      </c>
      <c r="G37" s="437">
        <v>21592</v>
      </c>
      <c r="H37" s="437">
        <v>18953</v>
      </c>
      <c r="I37" s="437">
        <v>72430.999999999942</v>
      </c>
      <c r="J37" s="13"/>
    </row>
    <row r="38" spans="1:10" ht="15" customHeight="1" x14ac:dyDescent="0.25">
      <c r="A38" s="13"/>
      <c r="B38" s="198"/>
      <c r="C38" s="98" t="s">
        <v>438</v>
      </c>
      <c r="D38" s="437">
        <v>1618</v>
      </c>
      <c r="E38" s="437">
        <v>6325.0000000000018</v>
      </c>
      <c r="F38" s="437">
        <v>524</v>
      </c>
      <c r="G38" s="437">
        <v>1934</v>
      </c>
      <c r="H38" s="437">
        <v>1094</v>
      </c>
      <c r="I38" s="437">
        <v>4391</v>
      </c>
      <c r="J38" s="13"/>
    </row>
    <row r="39" spans="1:10" ht="15" customHeight="1" x14ac:dyDescent="0.25">
      <c r="A39" s="13"/>
      <c r="B39" s="198"/>
      <c r="C39" s="98" t="s">
        <v>28</v>
      </c>
      <c r="D39" s="437" t="s">
        <v>29</v>
      </c>
      <c r="E39" s="437" t="s">
        <v>29</v>
      </c>
      <c r="F39" s="437" t="s">
        <v>29</v>
      </c>
      <c r="G39" s="437" t="s">
        <v>29</v>
      </c>
      <c r="H39" s="437" t="s">
        <v>29</v>
      </c>
      <c r="I39" s="437" t="s">
        <v>29</v>
      </c>
      <c r="J39" s="13"/>
    </row>
    <row r="40" spans="1:10" ht="15" customHeight="1" x14ac:dyDescent="0.25">
      <c r="A40" s="13"/>
      <c r="B40" s="198"/>
      <c r="C40" s="98" t="s">
        <v>30</v>
      </c>
      <c r="D40" s="437">
        <v>9864</v>
      </c>
      <c r="E40" s="437">
        <v>35659</v>
      </c>
      <c r="F40" s="437">
        <v>865</v>
      </c>
      <c r="G40" s="437">
        <v>2229.0000000000005</v>
      </c>
      <c r="H40" s="437">
        <v>8999</v>
      </c>
      <c r="I40" s="437">
        <v>33430</v>
      </c>
      <c r="J40" s="13"/>
    </row>
    <row r="41" spans="1:10" ht="15" customHeight="1" x14ac:dyDescent="0.25">
      <c r="A41" s="13"/>
      <c r="B41" s="278">
        <v>2014</v>
      </c>
      <c r="C41" s="277" t="s">
        <v>2</v>
      </c>
      <c r="D41" s="438">
        <v>1399271</v>
      </c>
      <c r="E41" s="438">
        <v>4772098</v>
      </c>
      <c r="F41" s="438">
        <v>1022511</v>
      </c>
      <c r="G41" s="438">
        <v>3469802</v>
      </c>
      <c r="H41" s="438">
        <v>376760</v>
      </c>
      <c r="I41" s="438">
        <v>1302296</v>
      </c>
      <c r="J41" s="13"/>
    </row>
    <row r="42" spans="1:10" ht="15" customHeight="1" x14ac:dyDescent="0.25">
      <c r="A42" s="13"/>
      <c r="B42" s="198"/>
      <c r="C42" s="98" t="s">
        <v>27</v>
      </c>
      <c r="D42" s="377">
        <v>1366291</v>
      </c>
      <c r="E42" s="377">
        <v>4658039</v>
      </c>
      <c r="F42" s="377">
        <v>1009855</v>
      </c>
      <c r="G42" s="377">
        <v>3427814</v>
      </c>
      <c r="H42" s="377">
        <v>356436</v>
      </c>
      <c r="I42" s="377">
        <v>1230225</v>
      </c>
      <c r="J42" s="13"/>
    </row>
    <row r="43" spans="1:10" ht="15" customHeight="1" x14ac:dyDescent="0.25">
      <c r="A43" s="13"/>
      <c r="B43" s="198"/>
      <c r="C43" s="98" t="s">
        <v>423</v>
      </c>
      <c r="D43" s="377">
        <v>26245</v>
      </c>
      <c r="E43" s="377">
        <v>91457</v>
      </c>
      <c r="F43" s="377">
        <v>11465</v>
      </c>
      <c r="G43" s="377">
        <v>38975</v>
      </c>
      <c r="H43" s="377">
        <v>14780</v>
      </c>
      <c r="I43" s="377">
        <v>52482</v>
      </c>
      <c r="J43" s="13"/>
    </row>
    <row r="44" spans="1:10" ht="15" customHeight="1" x14ac:dyDescent="0.25">
      <c r="B44" s="198"/>
      <c r="C44" s="98" t="s">
        <v>28</v>
      </c>
      <c r="D44" s="377" t="s">
        <v>29</v>
      </c>
      <c r="E44" s="377" t="s">
        <v>29</v>
      </c>
      <c r="F44" s="377" t="s">
        <v>29</v>
      </c>
      <c r="G44" s="377" t="s">
        <v>29</v>
      </c>
      <c r="H44" s="377" t="s">
        <v>29</v>
      </c>
      <c r="I44" s="377" t="s">
        <v>29</v>
      </c>
    </row>
    <row r="45" spans="1:10" ht="15" customHeight="1" x14ac:dyDescent="0.25">
      <c r="B45" s="198"/>
      <c r="C45" s="98" t="s">
        <v>30</v>
      </c>
      <c r="D45" s="377">
        <v>6735</v>
      </c>
      <c r="E45" s="377">
        <v>22602</v>
      </c>
      <c r="F45" s="377">
        <v>1191</v>
      </c>
      <c r="G45" s="377">
        <v>3013</v>
      </c>
      <c r="H45" s="377">
        <v>5544</v>
      </c>
      <c r="I45" s="377">
        <v>19589</v>
      </c>
    </row>
    <row r="46" spans="1:10" ht="15" customHeight="1" x14ac:dyDescent="0.25">
      <c r="B46" s="276">
        <v>2015</v>
      </c>
      <c r="C46" s="277" t="s">
        <v>2</v>
      </c>
      <c r="D46" s="438">
        <v>1436120</v>
      </c>
      <c r="E46" s="438">
        <v>4833752</v>
      </c>
      <c r="F46" s="438">
        <v>1039232</v>
      </c>
      <c r="G46" s="438">
        <v>3512683</v>
      </c>
      <c r="H46" s="438">
        <v>396888</v>
      </c>
      <c r="I46" s="438">
        <v>1321069</v>
      </c>
    </row>
    <row r="47" spans="1:10" ht="15" customHeight="1" x14ac:dyDescent="0.25">
      <c r="B47" s="196"/>
      <c r="C47" s="98" t="s">
        <v>27</v>
      </c>
      <c r="D47" s="377">
        <v>1403019</v>
      </c>
      <c r="E47" s="377">
        <v>4726962</v>
      </c>
      <c r="F47" s="377">
        <v>1025665</v>
      </c>
      <c r="G47" s="377">
        <v>3466510</v>
      </c>
      <c r="H47" s="377">
        <v>377354</v>
      </c>
      <c r="I47" s="377">
        <v>1260452</v>
      </c>
    </row>
    <row r="48" spans="1:10" ht="15" customHeight="1" x14ac:dyDescent="0.25">
      <c r="B48" s="196"/>
      <c r="C48" s="98" t="s">
        <v>423</v>
      </c>
      <c r="D48" s="377">
        <v>25092</v>
      </c>
      <c r="E48" s="377">
        <v>82837</v>
      </c>
      <c r="F48" s="377">
        <v>12487</v>
      </c>
      <c r="G48" s="377">
        <v>42345</v>
      </c>
      <c r="H48" s="377">
        <v>12605</v>
      </c>
      <c r="I48" s="377">
        <v>40492</v>
      </c>
    </row>
    <row r="49" spans="2:9" ht="15" customHeight="1" x14ac:dyDescent="0.25">
      <c r="B49" s="196"/>
      <c r="C49" s="98" t="s">
        <v>28</v>
      </c>
      <c r="D49" s="377" t="s">
        <v>29</v>
      </c>
      <c r="E49" s="377" t="s">
        <v>29</v>
      </c>
      <c r="F49" s="377" t="s">
        <v>29</v>
      </c>
      <c r="G49" s="377" t="s">
        <v>29</v>
      </c>
      <c r="H49" s="377" t="s">
        <v>29</v>
      </c>
      <c r="I49" s="377" t="s">
        <v>29</v>
      </c>
    </row>
    <row r="50" spans="2:9" ht="15" customHeight="1" x14ac:dyDescent="0.25">
      <c r="B50" s="196"/>
      <c r="C50" s="634" t="s">
        <v>30</v>
      </c>
      <c r="D50" s="377">
        <v>8009</v>
      </c>
      <c r="E50" s="377">
        <v>23953</v>
      </c>
      <c r="F50" s="377">
        <v>1080</v>
      </c>
      <c r="G50" s="377">
        <v>3828</v>
      </c>
      <c r="H50" s="377">
        <v>6929</v>
      </c>
      <c r="I50" s="377">
        <v>20125</v>
      </c>
    </row>
    <row r="51" spans="2:9" ht="15" customHeight="1" x14ac:dyDescent="0.25">
      <c r="B51" s="633">
        <v>2016</v>
      </c>
      <c r="C51" s="277" t="s">
        <v>2</v>
      </c>
      <c r="D51" s="639">
        <v>1465259</v>
      </c>
      <c r="E51" s="639">
        <v>4889762</v>
      </c>
      <c r="F51" s="639">
        <v>1063912</v>
      </c>
      <c r="G51" s="639">
        <v>3551728</v>
      </c>
      <c r="H51" s="639">
        <v>401347</v>
      </c>
      <c r="I51" s="639">
        <v>1338034</v>
      </c>
    </row>
    <row r="52" spans="2:9" ht="15" customHeight="1" x14ac:dyDescent="0.25">
      <c r="B52" s="61"/>
      <c r="C52" s="634" t="s">
        <v>27</v>
      </c>
      <c r="D52" s="640">
        <v>1431691</v>
      </c>
      <c r="E52" s="640">
        <v>4770404.9999999981</v>
      </c>
      <c r="F52" s="640">
        <v>1048257</v>
      </c>
      <c r="G52" s="640">
        <v>3494238.0000000033</v>
      </c>
      <c r="H52" s="640">
        <v>383434</v>
      </c>
      <c r="I52" s="640">
        <v>1276166.9999999974</v>
      </c>
    </row>
    <row r="53" spans="2:9" ht="15" customHeight="1" x14ac:dyDescent="0.25">
      <c r="B53" s="61"/>
      <c r="C53" s="634" t="s">
        <v>423</v>
      </c>
      <c r="D53" s="640">
        <v>24989</v>
      </c>
      <c r="E53" s="640">
        <v>91319</v>
      </c>
      <c r="F53" s="640">
        <v>14248</v>
      </c>
      <c r="G53" s="640">
        <v>51943</v>
      </c>
      <c r="H53" s="640">
        <v>10741</v>
      </c>
      <c r="I53" s="640">
        <v>39376</v>
      </c>
    </row>
    <row r="54" spans="2:9" ht="15" customHeight="1" x14ac:dyDescent="0.25">
      <c r="B54" s="61"/>
      <c r="C54" s="634" t="s">
        <v>28</v>
      </c>
      <c r="D54" s="377" t="s">
        <v>29</v>
      </c>
      <c r="E54" s="377" t="s">
        <v>29</v>
      </c>
      <c r="F54" s="377" t="s">
        <v>29</v>
      </c>
      <c r="G54" s="377" t="s">
        <v>29</v>
      </c>
      <c r="H54" s="377" t="s">
        <v>29</v>
      </c>
      <c r="I54" s="377" t="s">
        <v>29</v>
      </c>
    </row>
    <row r="55" spans="2:9" ht="15" customHeight="1" x14ac:dyDescent="0.25">
      <c r="B55" s="71"/>
      <c r="C55" s="73" t="s">
        <v>30</v>
      </c>
      <c r="D55" s="641">
        <v>8579</v>
      </c>
      <c r="E55" s="641">
        <v>28038.000000000007</v>
      </c>
      <c r="F55" s="641">
        <v>1407</v>
      </c>
      <c r="G55" s="641">
        <v>5547</v>
      </c>
      <c r="H55" s="641">
        <v>7172</v>
      </c>
      <c r="I55" s="641">
        <v>22490.999999999993</v>
      </c>
    </row>
    <row r="56" spans="2:9" ht="15" customHeight="1" x14ac:dyDescent="0.25">
      <c r="B56" s="196"/>
      <c r="C56" s="634"/>
      <c r="D56" s="377"/>
      <c r="E56" s="377"/>
      <c r="F56" s="377"/>
      <c r="G56" s="377"/>
      <c r="H56" s="377"/>
      <c r="I56" s="377"/>
    </row>
    <row r="57" spans="2:9" ht="15.6" x14ac:dyDescent="0.25">
      <c r="B57" s="200" t="s">
        <v>607</v>
      </c>
      <c r="C57" s="92"/>
    </row>
    <row r="58" spans="2:9" x14ac:dyDescent="0.25">
      <c r="B58" s="92" t="s">
        <v>1623</v>
      </c>
      <c r="C58" s="92"/>
    </row>
  </sheetData>
  <sheetProtection algorithmName="SHA-512" hashValue="6icPm50H/2pe5i5DeQptfu4ZbIAA+m8PG0jLCUbq51bhMMh88VGLgBWmPU2Q82ao8JusAnczvqaAvHh1YZlb6g==" saltValue="S1DksbTvPQ/SF9hEPDx1MA==" spinCount="100000" sheet="1" objects="1" scenarios="1"/>
  <mergeCells count="6">
    <mergeCell ref="B9:I9"/>
    <mergeCell ref="D11:E11"/>
    <mergeCell ref="F11:G11"/>
    <mergeCell ref="H11:I11"/>
    <mergeCell ref="C11:C12"/>
    <mergeCell ref="B11:B12"/>
  </mergeCells>
  <hyperlinks>
    <hyperlink ref="A1" location="'C5'!A1" display="Regresar"/>
    <hyperlink ref="C1" location="M5.1.2.b.1!A1" display="Ver metadato "/>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M49"/>
  <sheetViews>
    <sheetView showGridLines="0" zoomScale="80" zoomScaleNormal="80" workbookViewId="0">
      <selection activeCell="E11" sqref="E11:M13"/>
    </sheetView>
  </sheetViews>
  <sheetFormatPr defaultColWidth="11.5546875" defaultRowHeight="14.4" x14ac:dyDescent="0.3"/>
  <cols>
    <col min="4" max="4" width="19.88671875" customWidth="1"/>
    <col min="8" max="8" width="14.88671875" customWidth="1"/>
  </cols>
  <sheetData>
    <row r="1" spans="1:13" ht="15.6" x14ac:dyDescent="0.3">
      <c r="A1" s="188" t="s">
        <v>183</v>
      </c>
      <c r="B1" s="115"/>
      <c r="C1" s="115"/>
      <c r="D1" s="115"/>
      <c r="E1" s="116"/>
      <c r="F1" s="116"/>
      <c r="G1" s="116"/>
      <c r="H1" s="116"/>
      <c r="I1" s="116"/>
      <c r="J1" s="116"/>
      <c r="K1" s="116"/>
      <c r="L1" s="116"/>
      <c r="M1" s="116"/>
    </row>
    <row r="2" spans="1:13" ht="15.6" x14ac:dyDescent="0.3">
      <c r="A2" s="116"/>
      <c r="B2" s="828" t="s">
        <v>202</v>
      </c>
      <c r="C2" s="828"/>
      <c r="D2" s="828"/>
      <c r="E2" s="828"/>
      <c r="F2" s="828"/>
      <c r="G2" s="828"/>
      <c r="H2" s="828"/>
      <c r="I2" s="828"/>
      <c r="J2" s="828"/>
      <c r="K2" s="828"/>
      <c r="L2" s="828"/>
      <c r="M2" s="828"/>
    </row>
    <row r="3" spans="1:13" ht="16.2" thickBot="1" x14ac:dyDescent="0.35">
      <c r="A3" s="116"/>
      <c r="B3" s="827"/>
      <c r="C3" s="827"/>
      <c r="D3" s="827"/>
      <c r="E3" s="827"/>
      <c r="F3" s="827"/>
      <c r="G3" s="827"/>
      <c r="H3" s="827"/>
      <c r="I3" s="827"/>
      <c r="J3" s="827"/>
      <c r="K3" s="827"/>
      <c r="L3" s="827"/>
      <c r="M3" s="827"/>
    </row>
    <row r="4" spans="1:13" ht="16.2" thickBot="1" x14ac:dyDescent="0.35">
      <c r="A4" s="116"/>
      <c r="B4" s="847" t="s">
        <v>203</v>
      </c>
      <c r="C4" s="848"/>
      <c r="D4" s="848"/>
      <c r="E4" s="848"/>
      <c r="F4" s="848" t="s">
        <v>204</v>
      </c>
      <c r="G4" s="848"/>
      <c r="H4" s="848"/>
      <c r="I4" s="848"/>
      <c r="J4" s="848" t="s">
        <v>205</v>
      </c>
      <c r="K4" s="848"/>
      <c r="L4" s="848"/>
      <c r="M4" s="849"/>
    </row>
    <row r="5" spans="1:13" ht="15.6" x14ac:dyDescent="0.3">
      <c r="A5" s="116"/>
      <c r="B5" s="845" t="s">
        <v>206</v>
      </c>
      <c r="C5" s="845"/>
      <c r="D5" s="845"/>
      <c r="E5" s="845"/>
      <c r="F5" s="845"/>
      <c r="G5" s="845"/>
      <c r="H5" s="845"/>
      <c r="I5" s="845"/>
      <c r="J5" s="845"/>
      <c r="K5" s="117"/>
      <c r="L5" s="117"/>
      <c r="M5" s="117"/>
    </row>
    <row r="6" spans="1:13" ht="15.6" x14ac:dyDescent="0.3">
      <c r="A6" s="116"/>
      <c r="B6" s="828" t="s">
        <v>207</v>
      </c>
      <c r="C6" s="828"/>
      <c r="D6" s="828"/>
      <c r="E6" s="828"/>
      <c r="F6" s="828"/>
      <c r="G6" s="828"/>
      <c r="H6" s="828"/>
      <c r="I6" s="828"/>
      <c r="J6" s="828"/>
      <c r="K6" s="828"/>
      <c r="L6" s="828"/>
      <c r="M6" s="828"/>
    </row>
    <row r="7" spans="1:13" ht="16.2" thickBot="1" x14ac:dyDescent="0.35">
      <c r="A7" s="116"/>
      <c r="B7" s="827"/>
      <c r="C7" s="827"/>
      <c r="D7" s="827"/>
      <c r="E7" s="827"/>
      <c r="F7" s="827"/>
      <c r="G7" s="827"/>
      <c r="H7" s="827"/>
      <c r="I7" s="827"/>
      <c r="J7" s="827"/>
      <c r="K7" s="117"/>
      <c r="L7" s="117"/>
      <c r="M7" s="117"/>
    </row>
    <row r="8" spans="1:13" ht="15.6" x14ac:dyDescent="0.3">
      <c r="A8" s="116"/>
      <c r="B8" s="829" t="s">
        <v>208</v>
      </c>
      <c r="C8" s="830"/>
      <c r="D8" s="830"/>
      <c r="E8" s="830" t="s">
        <v>366</v>
      </c>
      <c r="F8" s="830"/>
      <c r="G8" s="830"/>
      <c r="H8" s="830" t="s">
        <v>209</v>
      </c>
      <c r="I8" s="830"/>
      <c r="J8" s="830"/>
      <c r="K8" s="830"/>
      <c r="L8" s="830"/>
      <c r="M8" s="846"/>
    </row>
    <row r="9" spans="1:13" ht="36" customHeight="1" x14ac:dyDescent="0.3">
      <c r="A9" s="116"/>
      <c r="B9" s="820" t="s">
        <v>210</v>
      </c>
      <c r="C9" s="796"/>
      <c r="D9" s="797"/>
      <c r="E9" s="841" t="s">
        <v>549</v>
      </c>
      <c r="F9" s="842"/>
      <c r="G9" s="842"/>
      <c r="H9" s="842"/>
      <c r="I9" s="842"/>
      <c r="J9" s="842"/>
      <c r="K9" s="842"/>
      <c r="L9" s="842"/>
      <c r="M9" s="843"/>
    </row>
    <row r="10" spans="1:13" ht="15.6" x14ac:dyDescent="0.3">
      <c r="A10" s="116"/>
      <c r="B10" s="820" t="s">
        <v>211</v>
      </c>
      <c r="C10" s="796"/>
      <c r="D10" s="797"/>
      <c r="E10" s="795" t="s">
        <v>430</v>
      </c>
      <c r="F10" s="796"/>
      <c r="G10" s="796"/>
      <c r="H10" s="796"/>
      <c r="I10" s="796"/>
      <c r="J10" s="796"/>
      <c r="K10" s="796"/>
      <c r="L10" s="796"/>
      <c r="M10" s="844"/>
    </row>
    <row r="11" spans="1:13" ht="15.6" x14ac:dyDescent="0.3">
      <c r="A11" s="116"/>
      <c r="B11" s="804" t="s">
        <v>1311</v>
      </c>
      <c r="C11" s="794"/>
      <c r="D11" s="794"/>
      <c r="E11" s="805" t="s">
        <v>158</v>
      </c>
      <c r="F11" s="805" t="s">
        <v>158</v>
      </c>
      <c r="G11" s="805" t="s">
        <v>158</v>
      </c>
      <c r="H11" s="805" t="s">
        <v>158</v>
      </c>
      <c r="I11" s="805" t="s">
        <v>158</v>
      </c>
      <c r="J11" s="805" t="s">
        <v>158</v>
      </c>
      <c r="K11" s="805" t="s">
        <v>158</v>
      </c>
      <c r="L11" s="805" t="s">
        <v>158</v>
      </c>
      <c r="M11" s="806" t="s">
        <v>158</v>
      </c>
    </row>
    <row r="12" spans="1:13" ht="15.6" x14ac:dyDescent="0.3">
      <c r="A12" s="116"/>
      <c r="B12" s="804" t="s">
        <v>1312</v>
      </c>
      <c r="C12" s="794"/>
      <c r="D12" s="794"/>
      <c r="E12" s="805" t="s">
        <v>340</v>
      </c>
      <c r="F12" s="805" t="s">
        <v>340</v>
      </c>
      <c r="G12" s="805" t="s">
        <v>340</v>
      </c>
      <c r="H12" s="805" t="s">
        <v>340</v>
      </c>
      <c r="I12" s="805" t="s">
        <v>340</v>
      </c>
      <c r="J12" s="805" t="s">
        <v>340</v>
      </c>
      <c r="K12" s="805" t="s">
        <v>340</v>
      </c>
      <c r="L12" s="805" t="s">
        <v>340</v>
      </c>
      <c r="M12" s="806" t="s">
        <v>340</v>
      </c>
    </row>
    <row r="13" spans="1:13" ht="15.6" x14ac:dyDescent="0.3">
      <c r="A13" s="116"/>
      <c r="B13" s="804" t="s">
        <v>1313</v>
      </c>
      <c r="C13" s="794"/>
      <c r="D13" s="794"/>
      <c r="E13" s="821" t="s">
        <v>341</v>
      </c>
      <c r="F13" s="822" t="s">
        <v>341</v>
      </c>
      <c r="G13" s="822" t="s">
        <v>341</v>
      </c>
      <c r="H13" s="822" t="s">
        <v>341</v>
      </c>
      <c r="I13" s="822" t="s">
        <v>341</v>
      </c>
      <c r="J13" s="822" t="s">
        <v>341</v>
      </c>
      <c r="K13" s="822" t="s">
        <v>341</v>
      </c>
      <c r="L13" s="822" t="s">
        <v>341</v>
      </c>
      <c r="M13" s="823" t="s">
        <v>341</v>
      </c>
    </row>
    <row r="14" spans="1:13" ht="15.6" x14ac:dyDescent="0.3">
      <c r="A14" s="116"/>
      <c r="B14" s="804" t="s">
        <v>215</v>
      </c>
      <c r="C14" s="794"/>
      <c r="D14" s="794"/>
      <c r="E14" s="824"/>
      <c r="F14" s="825"/>
      <c r="G14" s="825"/>
      <c r="H14" s="825"/>
      <c r="I14" s="825"/>
      <c r="J14" s="825"/>
      <c r="K14" s="825"/>
      <c r="L14" s="825"/>
      <c r="M14" s="826"/>
    </row>
    <row r="15" spans="1:13" ht="15.6" x14ac:dyDescent="0.3">
      <c r="A15" s="116"/>
      <c r="B15" s="804" t="s">
        <v>216</v>
      </c>
      <c r="C15" s="794"/>
      <c r="D15" s="794"/>
      <c r="E15" s="814" t="s">
        <v>429</v>
      </c>
      <c r="F15" s="815"/>
      <c r="G15" s="815"/>
      <c r="H15" s="815"/>
      <c r="I15" s="815"/>
      <c r="J15" s="815"/>
      <c r="K15" s="815"/>
      <c r="L15" s="815"/>
      <c r="M15" s="816"/>
    </row>
    <row r="16" spans="1:13" ht="15.6" x14ac:dyDescent="0.3">
      <c r="A16" s="116"/>
      <c r="B16" s="804" t="s">
        <v>218</v>
      </c>
      <c r="C16" s="794"/>
      <c r="D16" s="794"/>
      <c r="E16" s="839" t="s">
        <v>376</v>
      </c>
      <c r="F16" s="818"/>
      <c r="G16" s="819"/>
      <c r="H16" s="821" t="s">
        <v>394</v>
      </c>
      <c r="I16" s="822"/>
      <c r="J16" s="822"/>
      <c r="K16" s="822"/>
      <c r="L16" s="822"/>
      <c r="M16" s="823"/>
    </row>
    <row r="17" spans="1:13" ht="15.6" x14ac:dyDescent="0.3">
      <c r="A17" s="116"/>
      <c r="B17" s="804" t="s">
        <v>221</v>
      </c>
      <c r="C17" s="794"/>
      <c r="D17" s="794"/>
      <c r="E17" s="821" t="s">
        <v>326</v>
      </c>
      <c r="F17" s="822"/>
      <c r="G17" s="822"/>
      <c r="H17" s="822"/>
      <c r="I17" s="822"/>
      <c r="J17" s="822"/>
      <c r="K17" s="822"/>
      <c r="L17" s="822"/>
      <c r="M17" s="823"/>
    </row>
    <row r="18" spans="1:13" ht="15.6" x14ac:dyDescent="0.3">
      <c r="A18" s="116"/>
      <c r="B18" s="820" t="s">
        <v>223</v>
      </c>
      <c r="C18" s="796"/>
      <c r="D18" s="797"/>
      <c r="E18" s="821"/>
      <c r="F18" s="822"/>
      <c r="G18" s="822"/>
      <c r="H18" s="822"/>
      <c r="I18" s="822"/>
      <c r="J18" s="822"/>
      <c r="K18" s="822"/>
      <c r="L18" s="822"/>
      <c r="M18" s="823"/>
    </row>
    <row r="19" spans="1:13" ht="16.2" thickBot="1" x14ac:dyDescent="0.35">
      <c r="A19" s="116"/>
      <c r="B19" s="834" t="s">
        <v>225</v>
      </c>
      <c r="C19" s="835"/>
      <c r="D19" s="836"/>
      <c r="E19" s="860" t="s">
        <v>226</v>
      </c>
      <c r="F19" s="860"/>
      <c r="G19" s="837" t="s">
        <v>227</v>
      </c>
      <c r="H19" s="837"/>
      <c r="I19" s="837" t="s">
        <v>228</v>
      </c>
      <c r="J19" s="837"/>
      <c r="K19" s="837"/>
      <c r="L19" s="837"/>
      <c r="M19" s="838"/>
    </row>
    <row r="20" spans="1:13" ht="15.6" x14ac:dyDescent="0.3">
      <c r="A20" s="116"/>
      <c r="B20" s="827"/>
      <c r="C20" s="827"/>
      <c r="D20" s="827"/>
      <c r="E20" s="827"/>
      <c r="F20" s="827"/>
      <c r="G20" s="827"/>
      <c r="H20" s="827"/>
      <c r="I20" s="827"/>
      <c r="J20" s="827"/>
      <c r="K20" s="827"/>
      <c r="L20" s="827"/>
      <c r="M20" s="827"/>
    </row>
    <row r="21" spans="1:13" ht="15.6" x14ac:dyDescent="0.3">
      <c r="A21" s="116"/>
      <c r="B21" s="828" t="s">
        <v>229</v>
      </c>
      <c r="C21" s="828"/>
      <c r="D21" s="828"/>
      <c r="E21" s="828"/>
      <c r="F21" s="828"/>
      <c r="G21" s="828"/>
      <c r="H21" s="828"/>
      <c r="I21" s="828"/>
      <c r="J21" s="828"/>
      <c r="K21" s="828"/>
      <c r="L21" s="828"/>
      <c r="M21" s="828"/>
    </row>
    <row r="22" spans="1:13" ht="16.2" thickBot="1" x14ac:dyDescent="0.35">
      <c r="A22" s="116"/>
      <c r="B22" s="827"/>
      <c r="C22" s="827"/>
      <c r="D22" s="827"/>
      <c r="E22" s="827"/>
      <c r="F22" s="827"/>
      <c r="G22" s="827"/>
      <c r="H22" s="827"/>
      <c r="I22" s="827"/>
      <c r="J22" s="827"/>
      <c r="K22" s="827"/>
      <c r="L22" s="827"/>
      <c r="M22" s="827"/>
    </row>
    <row r="23" spans="1:13" ht="31.5" customHeight="1" x14ac:dyDescent="0.3">
      <c r="A23" s="116"/>
      <c r="B23" s="829" t="s">
        <v>230</v>
      </c>
      <c r="C23" s="830"/>
      <c r="D23" s="830"/>
      <c r="E23" s="831" t="s">
        <v>432</v>
      </c>
      <c r="F23" s="832"/>
      <c r="G23" s="832"/>
      <c r="H23" s="832"/>
      <c r="I23" s="832"/>
      <c r="J23" s="832"/>
      <c r="K23" s="832"/>
      <c r="L23" s="832"/>
      <c r="M23" s="833"/>
    </row>
    <row r="24" spans="1:13" ht="162" customHeight="1" x14ac:dyDescent="0.3">
      <c r="A24" s="116"/>
      <c r="B24" s="820" t="s">
        <v>231</v>
      </c>
      <c r="C24" s="796"/>
      <c r="D24" s="797"/>
      <c r="E24" s="821" t="s">
        <v>608</v>
      </c>
      <c r="F24" s="822"/>
      <c r="G24" s="822"/>
      <c r="H24" s="822"/>
      <c r="I24" s="822"/>
      <c r="J24" s="822"/>
      <c r="K24" s="822"/>
      <c r="L24" s="822"/>
      <c r="M24" s="823"/>
    </row>
    <row r="25" spans="1:13" ht="31.5" customHeight="1" x14ac:dyDescent="0.3">
      <c r="A25" s="116"/>
      <c r="B25" s="804" t="s">
        <v>232</v>
      </c>
      <c r="C25" s="794"/>
      <c r="D25" s="794"/>
      <c r="E25" s="821" t="s">
        <v>427</v>
      </c>
      <c r="F25" s="822"/>
      <c r="G25" s="822"/>
      <c r="H25" s="822"/>
      <c r="I25" s="822"/>
      <c r="J25" s="822"/>
      <c r="K25" s="822"/>
      <c r="L25" s="822"/>
      <c r="M25" s="823"/>
    </row>
    <row r="26" spans="1:13" ht="15.6" x14ac:dyDescent="0.3">
      <c r="A26" s="116"/>
      <c r="B26" s="804" t="s">
        <v>233</v>
      </c>
      <c r="C26" s="794"/>
      <c r="D26" s="794"/>
      <c r="E26" s="850"/>
      <c r="F26" s="851"/>
      <c r="G26" s="851"/>
      <c r="H26" s="851"/>
      <c r="I26" s="851"/>
      <c r="J26" s="851"/>
      <c r="K26" s="851"/>
      <c r="L26" s="851"/>
      <c r="M26" s="852"/>
    </row>
    <row r="27" spans="1:13" ht="15.6" x14ac:dyDescent="0.3">
      <c r="A27" s="116"/>
      <c r="B27" s="804" t="s">
        <v>234</v>
      </c>
      <c r="C27" s="794"/>
      <c r="D27" s="794"/>
      <c r="E27" s="814"/>
      <c r="F27" s="815"/>
      <c r="G27" s="815"/>
      <c r="H27" s="815"/>
      <c r="I27" s="815"/>
      <c r="J27" s="815"/>
      <c r="K27" s="815"/>
      <c r="L27" s="815"/>
      <c r="M27" s="816"/>
    </row>
    <row r="28" spans="1:13" ht="15.6" x14ac:dyDescent="0.3">
      <c r="A28" s="116"/>
      <c r="B28" s="804" t="s">
        <v>235</v>
      </c>
      <c r="C28" s="794"/>
      <c r="D28" s="794"/>
      <c r="E28" s="814" t="s">
        <v>1295</v>
      </c>
      <c r="F28" s="815"/>
      <c r="G28" s="815"/>
      <c r="H28" s="815"/>
      <c r="I28" s="815"/>
      <c r="J28" s="815"/>
      <c r="K28" s="815"/>
      <c r="L28" s="815"/>
      <c r="M28" s="816"/>
    </row>
    <row r="29" spans="1:13" ht="15.6" x14ac:dyDescent="0.3">
      <c r="A29" s="116"/>
      <c r="B29" s="923" t="s">
        <v>236</v>
      </c>
      <c r="C29" s="822"/>
      <c r="D29" s="924"/>
      <c r="E29" s="206"/>
      <c r="F29" s="794" t="s">
        <v>237</v>
      </c>
      <c r="G29" s="794"/>
      <c r="H29" s="207" t="s">
        <v>320</v>
      </c>
      <c r="I29" s="794" t="s">
        <v>239</v>
      </c>
      <c r="J29" s="794"/>
      <c r="K29" s="794" t="s">
        <v>240</v>
      </c>
      <c r="L29" s="794"/>
      <c r="M29" s="208" t="s">
        <v>265</v>
      </c>
    </row>
    <row r="30" spans="1:13" ht="15.6" x14ac:dyDescent="0.3">
      <c r="A30" s="116"/>
      <c r="B30" s="804" t="s">
        <v>242</v>
      </c>
      <c r="C30" s="794"/>
      <c r="D30" s="794"/>
      <c r="E30" s="805" t="s">
        <v>321</v>
      </c>
      <c r="F30" s="805"/>
      <c r="G30" s="805"/>
      <c r="H30" s="805"/>
      <c r="I30" s="805"/>
      <c r="J30" s="805"/>
      <c r="K30" s="805"/>
      <c r="L30" s="805"/>
      <c r="M30" s="806"/>
    </row>
    <row r="31" spans="1:13" ht="15.6" x14ac:dyDescent="0.3">
      <c r="A31" s="116"/>
      <c r="B31" s="804" t="s">
        <v>218</v>
      </c>
      <c r="C31" s="794"/>
      <c r="D31" s="794"/>
      <c r="E31" s="794" t="s">
        <v>244</v>
      </c>
      <c r="F31" s="794"/>
      <c r="G31" s="794"/>
      <c r="H31" s="794"/>
      <c r="I31" s="794"/>
      <c r="J31" s="861" t="s">
        <v>245</v>
      </c>
      <c r="K31" s="861"/>
      <c r="L31" s="861"/>
      <c r="M31" s="862"/>
    </row>
    <row r="32" spans="1:13" ht="15.6" x14ac:dyDescent="0.3">
      <c r="A32" s="116"/>
      <c r="B32" s="804" t="s">
        <v>246</v>
      </c>
      <c r="C32" s="794"/>
      <c r="D32" s="794"/>
      <c r="E32" s="805" t="s">
        <v>267</v>
      </c>
      <c r="F32" s="805"/>
      <c r="G32" s="805"/>
      <c r="H32" s="805"/>
      <c r="I32" s="805"/>
      <c r="J32" s="805"/>
      <c r="K32" s="805"/>
      <c r="L32" s="805"/>
      <c r="M32" s="806"/>
    </row>
    <row r="33" spans="1:13" ht="15.6" x14ac:dyDescent="0.3">
      <c r="A33" s="116"/>
      <c r="B33" s="120" t="s">
        <v>248</v>
      </c>
      <c r="C33" s="118"/>
      <c r="D33" s="118"/>
      <c r="E33" s="794"/>
      <c r="F33" s="794"/>
      <c r="G33" s="794"/>
      <c r="H33" s="794"/>
      <c r="I33" s="794"/>
      <c r="J33" s="794"/>
      <c r="K33" s="794"/>
      <c r="L33" s="794"/>
      <c r="M33" s="807"/>
    </row>
    <row r="34" spans="1:13" ht="15.6" x14ac:dyDescent="0.3">
      <c r="A34" s="116"/>
      <c r="B34" s="808"/>
      <c r="C34" s="809"/>
      <c r="D34" s="809"/>
      <c r="E34" s="809"/>
      <c r="F34" s="809"/>
      <c r="G34" s="809"/>
      <c r="H34" s="809"/>
      <c r="I34" s="809"/>
      <c r="J34" s="809"/>
      <c r="K34" s="809"/>
      <c r="L34" s="809"/>
      <c r="M34" s="810"/>
    </row>
    <row r="35" spans="1:13" ht="15.6" x14ac:dyDescent="0.3">
      <c r="A35" s="116"/>
      <c r="B35" s="811" t="s">
        <v>249</v>
      </c>
      <c r="C35" s="812"/>
      <c r="D35" s="812"/>
      <c r="E35" s="812"/>
      <c r="F35" s="812"/>
      <c r="G35" s="812"/>
      <c r="H35" s="812"/>
      <c r="I35" s="812"/>
      <c r="J35" s="812"/>
      <c r="K35" s="812"/>
      <c r="L35" s="812"/>
      <c r="M35" s="813"/>
    </row>
    <row r="36" spans="1:13" ht="16.2" thickBot="1" x14ac:dyDescent="0.35">
      <c r="A36" s="116"/>
      <c r="B36" s="798"/>
      <c r="C36" s="799"/>
      <c r="D36" s="799"/>
      <c r="E36" s="799"/>
      <c r="F36" s="799"/>
      <c r="G36" s="799"/>
      <c r="H36" s="799"/>
      <c r="I36" s="799"/>
      <c r="J36" s="799"/>
      <c r="K36" s="799"/>
      <c r="L36" s="799"/>
      <c r="M36" s="800"/>
    </row>
    <row r="37" spans="1:13" ht="15.6" x14ac:dyDescent="0.3">
      <c r="A37" s="116"/>
      <c r="B37" s="801"/>
      <c r="C37" s="802"/>
      <c r="D37" s="802"/>
      <c r="E37" s="802"/>
      <c r="F37" s="802"/>
      <c r="G37" s="802"/>
      <c r="H37" s="802"/>
      <c r="I37" s="802"/>
      <c r="J37" s="802"/>
      <c r="K37" s="802"/>
      <c r="L37" s="802"/>
      <c r="M37" s="803"/>
    </row>
    <row r="38" spans="1:13" ht="15.6" x14ac:dyDescent="0.3">
      <c r="A38" s="116"/>
      <c r="B38" s="117"/>
      <c r="C38" s="117"/>
      <c r="D38" s="117"/>
      <c r="E38" s="117"/>
      <c r="F38" s="117"/>
      <c r="G38" s="117"/>
      <c r="H38" s="117"/>
      <c r="I38" s="117"/>
      <c r="J38" s="117"/>
      <c r="K38" s="117"/>
      <c r="L38" s="117"/>
      <c r="M38" s="117"/>
    </row>
    <row r="39" spans="1:13" ht="15.6" x14ac:dyDescent="0.3">
      <c r="A39" s="116"/>
      <c r="B39" s="117"/>
      <c r="C39" s="794" t="s">
        <v>250</v>
      </c>
      <c r="D39" s="794"/>
      <c r="E39" s="794"/>
      <c r="F39" s="794"/>
      <c r="G39" s="794"/>
      <c r="H39" s="794"/>
      <c r="I39" s="794"/>
      <c r="J39" s="794"/>
      <c r="K39" s="794"/>
      <c r="L39" s="794"/>
      <c r="M39" s="794"/>
    </row>
    <row r="40" spans="1:13" ht="15.6" x14ac:dyDescent="0.3">
      <c r="A40" s="116"/>
      <c r="B40" s="117"/>
      <c r="C40" s="118" t="s">
        <v>251</v>
      </c>
      <c r="D40" s="795" t="s">
        <v>252</v>
      </c>
      <c r="E40" s="796"/>
      <c r="F40" s="796"/>
      <c r="G40" s="796"/>
      <c r="H40" s="795" t="s">
        <v>253</v>
      </c>
      <c r="I40" s="796"/>
      <c r="J40" s="796"/>
      <c r="K40" s="796"/>
      <c r="L40" s="796"/>
      <c r="M40" s="797"/>
    </row>
    <row r="41" spans="1:13" ht="15.6" x14ac:dyDescent="0.3">
      <c r="A41" s="116"/>
      <c r="B41" s="117"/>
      <c r="C41" s="121">
        <v>42525</v>
      </c>
      <c r="D41" s="794" t="s">
        <v>504</v>
      </c>
      <c r="E41" s="794"/>
      <c r="F41" s="794"/>
      <c r="G41" s="794"/>
      <c r="H41" s="795" t="s">
        <v>501</v>
      </c>
      <c r="I41" s="796"/>
      <c r="J41" s="796"/>
      <c r="K41" s="796"/>
      <c r="L41" s="796"/>
      <c r="M41" s="797"/>
    </row>
    <row r="42" spans="1:13" ht="15.6" x14ac:dyDescent="0.3">
      <c r="A42" s="116"/>
      <c r="B42" s="117"/>
      <c r="C42" s="118"/>
      <c r="D42" s="794"/>
      <c r="E42" s="794"/>
      <c r="F42" s="794"/>
      <c r="G42" s="794"/>
      <c r="H42" s="794"/>
      <c r="I42" s="794"/>
      <c r="J42" s="794"/>
      <c r="K42" s="794"/>
      <c r="L42" s="794"/>
      <c r="M42" s="794"/>
    </row>
    <row r="43" spans="1:13" ht="15.6" x14ac:dyDescent="0.3">
      <c r="A43" s="116"/>
      <c r="B43" s="117"/>
      <c r="C43" s="118"/>
      <c r="D43" s="794"/>
      <c r="E43" s="794"/>
      <c r="F43" s="794"/>
      <c r="G43" s="794"/>
      <c r="H43" s="794"/>
      <c r="I43" s="794"/>
      <c r="J43" s="794"/>
      <c r="K43" s="794"/>
      <c r="L43" s="794"/>
      <c r="M43" s="794"/>
    </row>
    <row r="44" spans="1:13" ht="15.6" x14ac:dyDescent="0.3">
      <c r="A44" s="116"/>
      <c r="B44" s="117"/>
      <c r="C44" s="118"/>
      <c r="D44" s="794"/>
      <c r="E44" s="794"/>
      <c r="F44" s="794"/>
      <c r="G44" s="794"/>
      <c r="H44" s="794"/>
      <c r="I44" s="794"/>
      <c r="J44" s="794"/>
      <c r="K44" s="794"/>
      <c r="L44" s="794"/>
      <c r="M44" s="794"/>
    </row>
    <row r="45" spans="1:13" ht="15.6" x14ac:dyDescent="0.3">
      <c r="A45" s="116"/>
      <c r="B45" s="117"/>
      <c r="C45" s="118"/>
      <c r="D45" s="794"/>
      <c r="E45" s="794"/>
      <c r="F45" s="794"/>
      <c r="G45" s="794"/>
      <c r="H45" s="794"/>
      <c r="I45" s="794"/>
      <c r="J45" s="794"/>
      <c r="K45" s="794"/>
      <c r="L45" s="794"/>
      <c r="M45" s="794"/>
    </row>
    <row r="46" spans="1:13" ht="15.6" x14ac:dyDescent="0.3">
      <c r="A46" s="116"/>
      <c r="B46" s="117"/>
      <c r="C46" s="118"/>
      <c r="D46" s="794"/>
      <c r="E46" s="794"/>
      <c r="F46" s="794"/>
      <c r="G46" s="794"/>
      <c r="H46" s="794"/>
      <c r="I46" s="794"/>
      <c r="J46" s="794"/>
      <c r="K46" s="794"/>
      <c r="L46" s="794"/>
      <c r="M46" s="794"/>
    </row>
    <row r="47" spans="1:13" ht="15.6" x14ac:dyDescent="0.3">
      <c r="A47" s="116"/>
      <c r="B47" s="117"/>
      <c r="C47" s="118"/>
      <c r="D47" s="794"/>
      <c r="E47" s="794"/>
      <c r="F47" s="794"/>
      <c r="G47" s="794"/>
      <c r="H47" s="794"/>
      <c r="I47" s="794"/>
      <c r="J47" s="794"/>
      <c r="K47" s="794"/>
      <c r="L47" s="794"/>
      <c r="M47" s="794"/>
    </row>
    <row r="48" spans="1:13" ht="15.6" x14ac:dyDescent="0.3">
      <c r="A48" s="116"/>
      <c r="B48" s="117"/>
      <c r="C48" s="118"/>
      <c r="D48" s="794"/>
      <c r="E48" s="794"/>
      <c r="F48" s="794"/>
      <c r="G48" s="794"/>
      <c r="H48" s="794"/>
      <c r="I48" s="794"/>
      <c r="J48" s="794"/>
      <c r="K48" s="794"/>
      <c r="L48" s="794"/>
      <c r="M48" s="794"/>
    </row>
    <row r="49" spans="1:13" ht="15.6" x14ac:dyDescent="0.3">
      <c r="A49" s="116"/>
      <c r="B49" s="115"/>
      <c r="C49" s="122"/>
      <c r="D49" s="863"/>
      <c r="E49" s="863"/>
      <c r="F49" s="863"/>
      <c r="G49" s="863"/>
      <c r="H49" s="864"/>
      <c r="I49" s="864"/>
      <c r="J49" s="864"/>
      <c r="K49" s="864"/>
      <c r="L49" s="864"/>
      <c r="M49" s="864"/>
    </row>
  </sheetData>
  <sheetProtection algorithmName="SHA-512" hashValue="nhGv+R9ynMJWNAL6HvIE5kV+rNloOXcWCdj2W+smefn23wjHXTkAvXDSIME6LbhCmtWzXtXCgH0I1As3tFF28A==" saltValue="1RTNV5h/ZnniVY30bJUZXg==" spinCount="100000" sheet="1" objects="1" scenarios="1"/>
  <mergeCells count="88">
    <mergeCell ref="D47:G47"/>
    <mergeCell ref="H47:M47"/>
    <mergeCell ref="D48:G48"/>
    <mergeCell ref="H48:M48"/>
    <mergeCell ref="D49:G49"/>
    <mergeCell ref="H49:M49"/>
    <mergeCell ref="D44:G44"/>
    <mergeCell ref="H44:M44"/>
    <mergeCell ref="D45:G45"/>
    <mergeCell ref="H45:M45"/>
    <mergeCell ref="D46:G46"/>
    <mergeCell ref="H46:M46"/>
    <mergeCell ref="D41:G41"/>
    <mergeCell ref="H41:M41"/>
    <mergeCell ref="D42:G42"/>
    <mergeCell ref="H42:M42"/>
    <mergeCell ref="D43:G43"/>
    <mergeCell ref="H43:M43"/>
    <mergeCell ref="D40:G40"/>
    <mergeCell ref="H40:M40"/>
    <mergeCell ref="B31:D31"/>
    <mergeCell ref="E31:I31"/>
    <mergeCell ref="J31:M31"/>
    <mergeCell ref="B32:D32"/>
    <mergeCell ref="E32:M32"/>
    <mergeCell ref="E33:M33"/>
    <mergeCell ref="B34:M34"/>
    <mergeCell ref="B35:M35"/>
    <mergeCell ref="B36:M36"/>
    <mergeCell ref="B37:M37"/>
    <mergeCell ref="C39:M39"/>
    <mergeCell ref="B29:D29"/>
    <mergeCell ref="F29:G29"/>
    <mergeCell ref="I29:J29"/>
    <mergeCell ref="K29:L29"/>
    <mergeCell ref="B30:D30"/>
    <mergeCell ref="E30:M30"/>
    <mergeCell ref="B26:D26"/>
    <mergeCell ref="E26:M26"/>
    <mergeCell ref="B27:D27"/>
    <mergeCell ref="E27:M27"/>
    <mergeCell ref="B28:D28"/>
    <mergeCell ref="E28:M28"/>
    <mergeCell ref="B25:D25"/>
    <mergeCell ref="E25:M25"/>
    <mergeCell ref="B19:D19"/>
    <mergeCell ref="E19:F19"/>
    <mergeCell ref="G19:H19"/>
    <mergeCell ref="I19:M19"/>
    <mergeCell ref="B20:M20"/>
    <mergeCell ref="B21:M21"/>
    <mergeCell ref="B22:M22"/>
    <mergeCell ref="B23:D23"/>
    <mergeCell ref="E23:M23"/>
    <mergeCell ref="B24:D24"/>
    <mergeCell ref="E24:M24"/>
    <mergeCell ref="B18:D18"/>
    <mergeCell ref="E18:M18"/>
    <mergeCell ref="B13:D13"/>
    <mergeCell ref="E13:M13"/>
    <mergeCell ref="B14:D14"/>
    <mergeCell ref="E14:M14"/>
    <mergeCell ref="B15:D15"/>
    <mergeCell ref="E15:M15"/>
    <mergeCell ref="B16:D16"/>
    <mergeCell ref="E16:G16"/>
    <mergeCell ref="H16:M16"/>
    <mergeCell ref="B17:D17"/>
    <mergeCell ref="E17:M17"/>
    <mergeCell ref="B10:D10"/>
    <mergeCell ref="E10:M10"/>
    <mergeCell ref="B11:D11"/>
    <mergeCell ref="E11:M11"/>
    <mergeCell ref="B12:D12"/>
    <mergeCell ref="E12:M12"/>
    <mergeCell ref="B9:D9"/>
    <mergeCell ref="E9:M9"/>
    <mergeCell ref="B2:M2"/>
    <mergeCell ref="B3:M3"/>
    <mergeCell ref="B4:E4"/>
    <mergeCell ref="F4:I4"/>
    <mergeCell ref="J4:M4"/>
    <mergeCell ref="B5:J5"/>
    <mergeCell ref="B6:M6"/>
    <mergeCell ref="B7:J7"/>
    <mergeCell ref="B8:D8"/>
    <mergeCell ref="E8:G8"/>
    <mergeCell ref="H8:M8"/>
  </mergeCells>
  <hyperlinks>
    <hyperlink ref="A1" location="'5.1.2.b.1'!A1" display="REGRESAR"/>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5"/>
  <sheetViews>
    <sheetView showGridLines="0" workbookViewId="0">
      <selection activeCell="C10" sqref="C10"/>
    </sheetView>
  </sheetViews>
  <sheetFormatPr defaultColWidth="11.5546875" defaultRowHeight="14.4" x14ac:dyDescent="0.3"/>
  <cols>
    <col min="2" max="2" width="15.5546875" customWidth="1"/>
    <col min="3" max="3" width="21.33203125" customWidth="1"/>
  </cols>
  <sheetData>
    <row r="1" spans="1:9" ht="14.25" customHeight="1" x14ac:dyDescent="0.3">
      <c r="A1" s="106" t="s">
        <v>371</v>
      </c>
      <c r="B1" s="10"/>
      <c r="C1" s="759" t="s">
        <v>414</v>
      </c>
      <c r="D1" s="11"/>
      <c r="E1" s="11"/>
      <c r="F1" s="11"/>
      <c r="G1" s="11"/>
      <c r="H1" s="11"/>
      <c r="I1" s="11"/>
    </row>
    <row r="2" spans="1:9" ht="15.6" x14ac:dyDescent="0.3">
      <c r="A2" s="10"/>
      <c r="B2" s="255" t="s">
        <v>1302</v>
      </c>
      <c r="C2" s="11"/>
      <c r="D2" s="11"/>
      <c r="E2" s="11"/>
      <c r="F2" s="11"/>
      <c r="G2" s="11"/>
      <c r="H2" s="11"/>
      <c r="I2" s="11"/>
    </row>
    <row r="3" spans="1:9" x14ac:dyDescent="0.3">
      <c r="A3" s="10"/>
      <c r="B3" s="543" t="s">
        <v>158</v>
      </c>
      <c r="C3" s="11"/>
      <c r="D3" s="11"/>
      <c r="E3" s="11"/>
      <c r="F3" s="11"/>
      <c r="G3" s="11"/>
      <c r="H3" s="11"/>
      <c r="I3" s="11"/>
    </row>
    <row r="4" spans="1:9" x14ac:dyDescent="0.3">
      <c r="A4" s="10"/>
      <c r="B4" s="543" t="s">
        <v>340</v>
      </c>
      <c r="C4" s="11"/>
      <c r="D4" s="11"/>
      <c r="E4" s="11"/>
      <c r="F4" s="11"/>
      <c r="G4" s="11"/>
      <c r="H4" s="11"/>
      <c r="I4" s="11"/>
    </row>
    <row r="5" spans="1:9" x14ac:dyDescent="0.3">
      <c r="A5" s="10"/>
      <c r="B5" s="543" t="s">
        <v>341</v>
      </c>
      <c r="C5" s="11"/>
      <c r="D5" s="11"/>
      <c r="E5" s="11"/>
      <c r="F5" s="11"/>
      <c r="G5" s="11"/>
      <c r="H5" s="11"/>
      <c r="I5" s="11"/>
    </row>
    <row r="6" spans="1:9" x14ac:dyDescent="0.3">
      <c r="A6" s="10"/>
      <c r="B6" s="760" t="s">
        <v>1269</v>
      </c>
      <c r="C6" s="761"/>
      <c r="D6" s="761"/>
      <c r="E6" s="761"/>
      <c r="F6" s="761"/>
      <c r="G6" s="761"/>
      <c r="H6" s="11"/>
      <c r="I6" s="11"/>
    </row>
    <row r="7" spans="1:9" ht="15.6" x14ac:dyDescent="0.3">
      <c r="A7" s="10"/>
      <c r="B7" s="116" t="s">
        <v>1726</v>
      </c>
      <c r="C7" s="186"/>
      <c r="D7" s="186"/>
      <c r="E7" s="186"/>
      <c r="F7" s="186"/>
      <c r="G7" s="762"/>
      <c r="H7" s="11"/>
      <c r="I7" s="11"/>
    </row>
    <row r="8" spans="1:9" x14ac:dyDescent="0.3">
      <c r="A8" s="10"/>
      <c r="B8" s="724"/>
      <c r="C8" s="11"/>
      <c r="D8" s="11"/>
      <c r="E8" s="11"/>
      <c r="F8" s="11"/>
      <c r="G8" s="11"/>
      <c r="H8" s="11"/>
      <c r="I8" s="11"/>
    </row>
    <row r="9" spans="1:9" x14ac:dyDescent="0.3">
      <c r="A9" s="11"/>
      <c r="B9" s="11"/>
      <c r="C9" s="11"/>
      <c r="D9" s="11"/>
      <c r="E9" s="11"/>
      <c r="F9" s="11"/>
      <c r="G9" s="11"/>
      <c r="H9" s="11"/>
      <c r="I9" s="11"/>
    </row>
    <row r="10" spans="1:9" ht="15.6" x14ac:dyDescent="0.3">
      <c r="A10" s="11"/>
      <c r="B10" s="763" t="s">
        <v>1750</v>
      </c>
      <c r="C10" s="186"/>
      <c r="D10" s="186"/>
      <c r="E10" s="186"/>
      <c r="F10" s="186"/>
      <c r="G10" s="186"/>
      <c r="H10" s="186"/>
      <c r="I10" s="186"/>
    </row>
    <row r="11" spans="1:9" ht="15.6" x14ac:dyDescent="0.3">
      <c r="A11" s="11"/>
      <c r="B11" s="1265" t="s">
        <v>1723</v>
      </c>
      <c r="C11" s="1265"/>
      <c r="D11" s="1265"/>
      <c r="E11" s="1265"/>
      <c r="F11" s="1265"/>
      <c r="G11" s="1265"/>
      <c r="H11" s="1265"/>
      <c r="I11" s="1265"/>
    </row>
    <row r="12" spans="1:9" x14ac:dyDescent="0.3">
      <c r="A12" s="11"/>
      <c r="B12" s="1022" t="s">
        <v>3</v>
      </c>
      <c r="C12" s="1266" t="s">
        <v>1727</v>
      </c>
      <c r="D12" s="871" t="s">
        <v>1</v>
      </c>
      <c r="E12" s="871"/>
      <c r="F12" s="871" t="s">
        <v>9</v>
      </c>
      <c r="G12" s="871"/>
      <c r="H12" s="1268" t="s">
        <v>8</v>
      </c>
      <c r="I12" s="1268"/>
    </row>
    <row r="13" spans="1:9" x14ac:dyDescent="0.3">
      <c r="A13" s="11"/>
      <c r="B13" s="1023"/>
      <c r="C13" s="1267"/>
      <c r="D13" s="722" t="s">
        <v>25</v>
      </c>
      <c r="E13" s="722" t="s">
        <v>26</v>
      </c>
      <c r="F13" s="722" t="s">
        <v>25</v>
      </c>
      <c r="G13" s="722" t="s">
        <v>26</v>
      </c>
      <c r="H13" s="722" t="s">
        <v>25</v>
      </c>
      <c r="I13" s="722" t="s">
        <v>26</v>
      </c>
    </row>
    <row r="14" spans="1:9" x14ac:dyDescent="0.3">
      <c r="A14" s="11"/>
      <c r="B14" s="273">
        <v>2010</v>
      </c>
      <c r="C14" s="764" t="s">
        <v>1</v>
      </c>
      <c r="D14" s="765">
        <v>1266418</v>
      </c>
      <c r="E14" s="765">
        <v>4562087.0000000075</v>
      </c>
      <c r="F14" s="765">
        <v>793905</v>
      </c>
      <c r="G14" s="765">
        <v>2811556.0000000047</v>
      </c>
      <c r="H14" s="765">
        <v>472513</v>
      </c>
      <c r="I14" s="765">
        <v>1750530.9999999993</v>
      </c>
    </row>
    <row r="15" spans="1:9" s="217" customFormat="1" x14ac:dyDescent="0.3">
      <c r="A15" s="540"/>
      <c r="B15" s="196"/>
      <c r="C15" s="766" t="s">
        <v>1728</v>
      </c>
      <c r="D15" s="471">
        <v>313024</v>
      </c>
      <c r="E15" s="471">
        <v>1101281.9999999995</v>
      </c>
      <c r="F15" s="376">
        <v>279226</v>
      </c>
      <c r="G15" s="376">
        <v>974302.00000000012</v>
      </c>
      <c r="H15" s="376">
        <v>33798</v>
      </c>
      <c r="I15" s="376">
        <v>126979.99999999999</v>
      </c>
    </row>
    <row r="16" spans="1:9" s="217" customFormat="1" x14ac:dyDescent="0.3">
      <c r="A16" s="540"/>
      <c r="B16" s="196"/>
      <c r="C16" s="766" t="s">
        <v>1729</v>
      </c>
      <c r="D16" s="471">
        <v>907092</v>
      </c>
      <c r="E16" s="471">
        <v>3278963.0000000121</v>
      </c>
      <c r="F16" s="376">
        <v>503806</v>
      </c>
      <c r="G16" s="376">
        <v>1796666.0000000035</v>
      </c>
      <c r="H16" s="376">
        <v>403286</v>
      </c>
      <c r="I16" s="376">
        <v>1482297.000000003</v>
      </c>
    </row>
    <row r="17" spans="1:9" s="217" customFormat="1" x14ac:dyDescent="0.3">
      <c r="A17" s="540"/>
      <c r="B17" s="196"/>
      <c r="C17" s="766" t="s">
        <v>1730</v>
      </c>
      <c r="D17" s="471">
        <v>4750</v>
      </c>
      <c r="E17" s="471">
        <v>17907</v>
      </c>
      <c r="F17" s="376">
        <v>3684</v>
      </c>
      <c r="G17" s="376">
        <v>14609</v>
      </c>
      <c r="H17" s="376">
        <v>1066</v>
      </c>
      <c r="I17" s="376">
        <v>3297.9999999999995</v>
      </c>
    </row>
    <row r="18" spans="1:9" s="217" customFormat="1" x14ac:dyDescent="0.3">
      <c r="A18" s="540"/>
      <c r="B18" s="196"/>
      <c r="C18" s="766" t="s">
        <v>1731</v>
      </c>
      <c r="D18" s="471">
        <v>34424</v>
      </c>
      <c r="E18" s="471">
        <v>143058.00000000015</v>
      </c>
      <c r="F18" s="376">
        <v>4269</v>
      </c>
      <c r="G18" s="376">
        <v>16397</v>
      </c>
      <c r="H18" s="376">
        <v>30155</v>
      </c>
      <c r="I18" s="376">
        <v>126661</v>
      </c>
    </row>
    <row r="19" spans="1:9" s="217" customFormat="1" x14ac:dyDescent="0.3">
      <c r="A19" s="540"/>
      <c r="B19" s="196"/>
      <c r="C19" s="766" t="s">
        <v>1732</v>
      </c>
      <c r="D19" s="471">
        <v>1641</v>
      </c>
      <c r="E19" s="471">
        <v>5493</v>
      </c>
      <c r="F19" s="376">
        <v>948</v>
      </c>
      <c r="G19" s="376">
        <v>3518</v>
      </c>
      <c r="H19" s="376">
        <v>693</v>
      </c>
      <c r="I19" s="376">
        <v>1974.9999999999998</v>
      </c>
    </row>
    <row r="20" spans="1:9" s="217" customFormat="1" x14ac:dyDescent="0.3">
      <c r="A20" s="540"/>
      <c r="B20" s="196"/>
      <c r="C20" s="766" t="s">
        <v>28</v>
      </c>
      <c r="D20" s="471">
        <v>20</v>
      </c>
      <c r="E20" s="471">
        <v>120</v>
      </c>
      <c r="F20" s="376">
        <v>20</v>
      </c>
      <c r="G20" s="376">
        <v>120</v>
      </c>
      <c r="H20" s="376">
        <v>0</v>
      </c>
      <c r="I20" s="376">
        <v>0</v>
      </c>
    </row>
    <row r="21" spans="1:9" s="217" customFormat="1" x14ac:dyDescent="0.3">
      <c r="A21" s="540"/>
      <c r="B21" s="196"/>
      <c r="C21" s="766" t="s">
        <v>1733</v>
      </c>
      <c r="D21" s="471">
        <v>5467</v>
      </c>
      <c r="E21" s="471">
        <v>15264</v>
      </c>
      <c r="F21" s="376">
        <v>1952</v>
      </c>
      <c r="G21" s="376">
        <v>5943.9999999999991</v>
      </c>
      <c r="H21" s="376">
        <v>3515</v>
      </c>
      <c r="I21" s="376">
        <v>9320.0000000000018</v>
      </c>
    </row>
    <row r="22" spans="1:9" s="217" customFormat="1" x14ac:dyDescent="0.3">
      <c r="A22" s="540"/>
      <c r="B22" s="278">
        <v>2011</v>
      </c>
      <c r="C22" s="772" t="s">
        <v>1</v>
      </c>
      <c r="D22" s="435">
        <v>1297522</v>
      </c>
      <c r="E22" s="435">
        <v>4614497.9999999907</v>
      </c>
      <c r="F22" s="435">
        <v>814774</v>
      </c>
      <c r="G22" s="435">
        <v>2862798.0000000042</v>
      </c>
      <c r="H22" s="435">
        <v>482748</v>
      </c>
      <c r="I22" s="435">
        <v>1751700.0000000012</v>
      </c>
    </row>
    <row r="23" spans="1:9" s="217" customFormat="1" x14ac:dyDescent="0.3">
      <c r="A23" s="540"/>
      <c r="B23" s="198"/>
      <c r="C23" s="766" t="s">
        <v>1728</v>
      </c>
      <c r="D23" s="773">
        <v>342960</v>
      </c>
      <c r="E23" s="773">
        <v>1179527.9999999979</v>
      </c>
      <c r="F23" s="377">
        <v>308634</v>
      </c>
      <c r="G23" s="377">
        <v>1054158.0000000012</v>
      </c>
      <c r="H23" s="377">
        <v>34326</v>
      </c>
      <c r="I23" s="377">
        <v>125370.00000000001</v>
      </c>
    </row>
    <row r="24" spans="1:9" s="217" customFormat="1" x14ac:dyDescent="0.3">
      <c r="A24" s="540"/>
      <c r="B24" s="198"/>
      <c r="C24" s="766" t="s">
        <v>1729</v>
      </c>
      <c r="D24" s="773">
        <v>907502</v>
      </c>
      <c r="E24" s="773">
        <v>3255230.0000000009</v>
      </c>
      <c r="F24" s="377">
        <v>495188</v>
      </c>
      <c r="G24" s="377">
        <v>1769036.9999999984</v>
      </c>
      <c r="H24" s="377">
        <v>412314</v>
      </c>
      <c r="I24" s="377">
        <v>1486193.0000000023</v>
      </c>
    </row>
    <row r="25" spans="1:9" s="217" customFormat="1" x14ac:dyDescent="0.3">
      <c r="A25" s="540"/>
      <c r="B25" s="198"/>
      <c r="C25" s="766" t="s">
        <v>1730</v>
      </c>
      <c r="D25" s="773">
        <v>4914</v>
      </c>
      <c r="E25" s="773">
        <v>16051.000000000002</v>
      </c>
      <c r="F25" s="377">
        <v>3378</v>
      </c>
      <c r="G25" s="377">
        <v>10596</v>
      </c>
      <c r="H25" s="377">
        <v>1536</v>
      </c>
      <c r="I25" s="377">
        <v>5455</v>
      </c>
    </row>
    <row r="26" spans="1:9" s="217" customFormat="1" x14ac:dyDescent="0.3">
      <c r="A26" s="540"/>
      <c r="B26" s="198"/>
      <c r="C26" s="766" t="s">
        <v>1731</v>
      </c>
      <c r="D26" s="773">
        <v>33868</v>
      </c>
      <c r="E26" s="773">
        <v>135301.00000000023</v>
      </c>
      <c r="F26" s="377">
        <v>3508</v>
      </c>
      <c r="G26" s="377">
        <v>13584.999999999996</v>
      </c>
      <c r="H26" s="377">
        <v>30360</v>
      </c>
      <c r="I26" s="377">
        <v>121715.99999999991</v>
      </c>
    </row>
    <row r="27" spans="1:9" s="217" customFormat="1" x14ac:dyDescent="0.3">
      <c r="A27" s="540"/>
      <c r="B27" s="198"/>
      <c r="C27" s="766" t="s">
        <v>1732</v>
      </c>
      <c r="D27" s="773">
        <v>2214</v>
      </c>
      <c r="E27" s="773">
        <v>9739.9999999999982</v>
      </c>
      <c r="F27" s="377">
        <v>1662</v>
      </c>
      <c r="G27" s="377">
        <v>8480</v>
      </c>
      <c r="H27" s="377">
        <v>552</v>
      </c>
      <c r="I27" s="377">
        <v>1260</v>
      </c>
    </row>
    <row r="28" spans="1:9" s="217" customFormat="1" x14ac:dyDescent="0.3">
      <c r="A28" s="540"/>
      <c r="B28" s="198"/>
      <c r="C28" s="766" t="s">
        <v>28</v>
      </c>
      <c r="D28" s="773">
        <v>252</v>
      </c>
      <c r="E28" s="773">
        <v>756</v>
      </c>
      <c r="F28" s="377">
        <v>252</v>
      </c>
      <c r="G28" s="377">
        <v>756</v>
      </c>
      <c r="H28" s="377" t="s">
        <v>29</v>
      </c>
      <c r="I28" s="377" t="s">
        <v>29</v>
      </c>
    </row>
    <row r="29" spans="1:9" s="217" customFormat="1" x14ac:dyDescent="0.3">
      <c r="A29" s="540"/>
      <c r="B29" s="198"/>
      <c r="C29" s="766" t="s">
        <v>1733</v>
      </c>
      <c r="D29" s="773">
        <v>5812</v>
      </c>
      <c r="E29" s="773">
        <v>17892</v>
      </c>
      <c r="F29" s="377">
        <v>2152</v>
      </c>
      <c r="G29" s="377">
        <v>6186</v>
      </c>
      <c r="H29" s="377">
        <v>3660</v>
      </c>
      <c r="I29" s="377">
        <v>11706</v>
      </c>
    </row>
    <row r="30" spans="1:9" s="217" customFormat="1" x14ac:dyDescent="0.3">
      <c r="A30" s="540"/>
      <c r="B30" s="278">
        <v>2012</v>
      </c>
      <c r="C30" s="772" t="s">
        <v>1</v>
      </c>
      <c r="D30" s="438">
        <v>1326805</v>
      </c>
      <c r="E30" s="438">
        <v>4667075.9999999972</v>
      </c>
      <c r="F30" s="438">
        <v>829020</v>
      </c>
      <c r="G30" s="438">
        <v>2878770.9999999981</v>
      </c>
      <c r="H30" s="438">
        <v>497785</v>
      </c>
      <c r="I30" s="438">
        <v>1788304.9999999979</v>
      </c>
    </row>
    <row r="31" spans="1:9" s="217" customFormat="1" x14ac:dyDescent="0.3">
      <c r="A31" s="540"/>
      <c r="B31" s="198"/>
      <c r="C31" s="766" t="s">
        <v>1728</v>
      </c>
      <c r="D31" s="774">
        <v>340076</v>
      </c>
      <c r="E31" s="774">
        <v>1145176.0000000007</v>
      </c>
      <c r="F31" s="437">
        <v>300901</v>
      </c>
      <c r="G31" s="437">
        <v>1001545.0000000005</v>
      </c>
      <c r="H31" s="437">
        <v>39175</v>
      </c>
      <c r="I31" s="437">
        <v>143631.00000000006</v>
      </c>
    </row>
    <row r="32" spans="1:9" s="217" customFormat="1" x14ac:dyDescent="0.3">
      <c r="A32" s="540"/>
      <c r="B32" s="198"/>
      <c r="C32" s="766" t="s">
        <v>1729</v>
      </c>
      <c r="D32" s="774">
        <v>943461</v>
      </c>
      <c r="E32" s="774">
        <v>3371010.9999999963</v>
      </c>
      <c r="F32" s="437">
        <v>518562</v>
      </c>
      <c r="G32" s="437">
        <v>1848501.9999999979</v>
      </c>
      <c r="H32" s="437">
        <v>424899</v>
      </c>
      <c r="I32" s="437">
        <v>1522508.9999999979</v>
      </c>
    </row>
    <row r="33" spans="1:9" s="217" customFormat="1" x14ac:dyDescent="0.3">
      <c r="A33" s="540"/>
      <c r="B33" s="198"/>
      <c r="C33" s="766" t="s">
        <v>1730</v>
      </c>
      <c r="D33" s="774">
        <v>7070</v>
      </c>
      <c r="E33" s="774">
        <v>26928</v>
      </c>
      <c r="F33" s="437">
        <v>4029</v>
      </c>
      <c r="G33" s="437">
        <v>15111.000000000002</v>
      </c>
      <c r="H33" s="437">
        <v>3041</v>
      </c>
      <c r="I33" s="437">
        <v>11817.000000000002</v>
      </c>
    </row>
    <row r="34" spans="1:9" s="217" customFormat="1" x14ac:dyDescent="0.3">
      <c r="A34" s="540"/>
      <c r="B34" s="198"/>
      <c r="C34" s="766" t="s">
        <v>1731</v>
      </c>
      <c r="D34" s="774">
        <v>28531</v>
      </c>
      <c r="E34" s="774">
        <v>102114.00000000003</v>
      </c>
      <c r="F34" s="437">
        <v>2296</v>
      </c>
      <c r="G34" s="437">
        <v>5670.0000000000018</v>
      </c>
      <c r="H34" s="437">
        <v>26235</v>
      </c>
      <c r="I34" s="437">
        <v>96444</v>
      </c>
    </row>
    <row r="35" spans="1:9" s="217" customFormat="1" x14ac:dyDescent="0.3">
      <c r="A35" s="540"/>
      <c r="B35" s="198"/>
      <c r="C35" s="766" t="s">
        <v>1732</v>
      </c>
      <c r="D35" s="774">
        <v>2310</v>
      </c>
      <c r="E35" s="774">
        <v>7350</v>
      </c>
      <c r="F35" s="437">
        <v>1335</v>
      </c>
      <c r="G35" s="437">
        <v>3788</v>
      </c>
      <c r="H35" s="437">
        <v>975</v>
      </c>
      <c r="I35" s="437">
        <v>3561.9999999999995</v>
      </c>
    </row>
    <row r="36" spans="1:9" s="217" customFormat="1" x14ac:dyDescent="0.3">
      <c r="A36" s="540"/>
      <c r="B36" s="196"/>
      <c r="C36" s="766" t="s">
        <v>28</v>
      </c>
      <c r="D36" s="773" t="s">
        <v>29</v>
      </c>
      <c r="E36" s="773" t="s">
        <v>29</v>
      </c>
      <c r="F36" s="377" t="s">
        <v>29</v>
      </c>
      <c r="G36" s="377" t="s">
        <v>29</v>
      </c>
      <c r="H36" s="377" t="s">
        <v>29</v>
      </c>
      <c r="I36" s="377" t="s">
        <v>29</v>
      </c>
    </row>
    <row r="37" spans="1:9" s="217" customFormat="1" x14ac:dyDescent="0.3">
      <c r="A37" s="540"/>
      <c r="B37" s="197"/>
      <c r="C37" s="775" t="s">
        <v>1733</v>
      </c>
      <c r="D37" s="776">
        <v>5357</v>
      </c>
      <c r="E37" s="776">
        <v>14496.999999999996</v>
      </c>
      <c r="F37" s="777">
        <v>1897</v>
      </c>
      <c r="G37" s="777">
        <v>4154.9999999999991</v>
      </c>
      <c r="H37" s="777">
        <v>3460</v>
      </c>
      <c r="I37" s="777">
        <v>10342</v>
      </c>
    </row>
    <row r="38" spans="1:9" s="217" customFormat="1" x14ac:dyDescent="0.3">
      <c r="A38" s="540"/>
      <c r="B38" s="198"/>
      <c r="C38" s="766"/>
      <c r="D38" s="774"/>
      <c r="E38" s="774"/>
      <c r="F38" s="437"/>
      <c r="G38" s="437"/>
      <c r="H38" s="437"/>
      <c r="I38" s="437"/>
    </row>
    <row r="39" spans="1:9" s="217" customFormat="1" x14ac:dyDescent="0.3">
      <c r="A39" s="540"/>
      <c r="B39" s="198" t="s">
        <v>1734</v>
      </c>
      <c r="C39" s="766"/>
      <c r="D39" s="774"/>
      <c r="E39" s="774"/>
      <c r="F39" s="437"/>
      <c r="G39" s="437"/>
      <c r="H39" s="437"/>
      <c r="I39" s="437"/>
    </row>
    <row r="40" spans="1:9" s="217" customFormat="1" x14ac:dyDescent="0.3">
      <c r="A40" s="540"/>
      <c r="B40" s="1248" t="s">
        <v>3</v>
      </c>
      <c r="C40" s="1271" t="s">
        <v>1727</v>
      </c>
      <c r="D40" s="1273" t="s">
        <v>1</v>
      </c>
      <c r="E40" s="1273"/>
      <c r="F40" s="1273" t="s">
        <v>9</v>
      </c>
      <c r="G40" s="1273"/>
      <c r="H40" s="1274" t="s">
        <v>8</v>
      </c>
      <c r="I40" s="1274"/>
    </row>
    <row r="41" spans="1:9" s="217" customFormat="1" x14ac:dyDescent="0.3">
      <c r="A41" s="540"/>
      <c r="B41" s="1264"/>
      <c r="C41" s="1272"/>
      <c r="D41" s="66" t="s">
        <v>25</v>
      </c>
      <c r="E41" s="66" t="s">
        <v>26</v>
      </c>
      <c r="F41" s="66" t="s">
        <v>25</v>
      </c>
      <c r="G41" s="66" t="s">
        <v>26</v>
      </c>
      <c r="H41" s="66" t="s">
        <v>25</v>
      </c>
      <c r="I41" s="66" t="s">
        <v>26</v>
      </c>
    </row>
    <row r="42" spans="1:9" s="217" customFormat="1" x14ac:dyDescent="0.3">
      <c r="A42" s="540"/>
      <c r="B42" s="278">
        <v>2013</v>
      </c>
      <c r="C42" s="772" t="s">
        <v>1</v>
      </c>
      <c r="D42" s="393">
        <v>1348036</v>
      </c>
      <c r="E42" s="393">
        <v>4717681.0000000019</v>
      </c>
      <c r="F42" s="393">
        <v>846713</v>
      </c>
      <c r="G42" s="393">
        <v>2915462.0000000009</v>
      </c>
      <c r="H42" s="393">
        <v>501323</v>
      </c>
      <c r="I42" s="393">
        <v>1802218.9999999958</v>
      </c>
    </row>
    <row r="43" spans="1:9" s="217" customFormat="1" x14ac:dyDescent="0.3">
      <c r="A43" s="540"/>
      <c r="B43" s="198"/>
      <c r="C43" s="766" t="s">
        <v>1728</v>
      </c>
      <c r="D43" s="774">
        <v>342245</v>
      </c>
      <c r="E43" s="774">
        <v>1139151.0000000002</v>
      </c>
      <c r="F43" s="437">
        <v>301539</v>
      </c>
      <c r="G43" s="437">
        <v>991433.99999999942</v>
      </c>
      <c r="H43" s="437">
        <v>40706</v>
      </c>
      <c r="I43" s="437">
        <v>147717</v>
      </c>
    </row>
    <row r="44" spans="1:9" s="217" customFormat="1" x14ac:dyDescent="0.3">
      <c r="A44" s="540"/>
      <c r="B44" s="198"/>
      <c r="C44" s="766" t="s">
        <v>1729</v>
      </c>
      <c r="D44" s="774">
        <v>959819</v>
      </c>
      <c r="E44" s="774">
        <v>3408247.9999999958</v>
      </c>
      <c r="F44" s="437">
        <v>529753</v>
      </c>
      <c r="G44" s="437">
        <v>1865785.9999999979</v>
      </c>
      <c r="H44" s="437">
        <v>430066</v>
      </c>
      <c r="I44" s="437">
        <v>1542461.9999999988</v>
      </c>
    </row>
    <row r="45" spans="1:9" s="217" customFormat="1" x14ac:dyDescent="0.3">
      <c r="A45" s="540"/>
      <c r="B45" s="198"/>
      <c r="C45" s="766" t="s">
        <v>1735</v>
      </c>
      <c r="D45" s="774">
        <v>9649</v>
      </c>
      <c r="E45" s="774">
        <v>37346.000000000007</v>
      </c>
      <c r="F45" s="437">
        <v>6137</v>
      </c>
      <c r="G45" s="437">
        <v>25129.999999999996</v>
      </c>
      <c r="H45" s="437">
        <v>3512</v>
      </c>
      <c r="I45" s="437">
        <v>12216</v>
      </c>
    </row>
    <row r="46" spans="1:9" s="217" customFormat="1" x14ac:dyDescent="0.3">
      <c r="A46" s="540"/>
      <c r="B46" s="198"/>
      <c r="C46" s="766" t="s">
        <v>1731</v>
      </c>
      <c r="D46" s="774">
        <v>26980</v>
      </c>
      <c r="E46" s="774">
        <v>97944.000000000029</v>
      </c>
      <c r="F46" s="437">
        <v>4083</v>
      </c>
      <c r="G46" s="437">
        <v>10241.999999999998</v>
      </c>
      <c r="H46" s="437">
        <v>22897</v>
      </c>
      <c r="I46" s="437">
        <v>87701.999999999971</v>
      </c>
    </row>
    <row r="47" spans="1:9" s="217" customFormat="1" x14ac:dyDescent="0.3">
      <c r="A47" s="540"/>
      <c r="B47" s="198"/>
      <c r="C47" s="766" t="s">
        <v>1732</v>
      </c>
      <c r="D47" s="774">
        <v>3912</v>
      </c>
      <c r="E47" s="774">
        <v>19302.000000000004</v>
      </c>
      <c r="F47" s="437">
        <v>3710</v>
      </c>
      <c r="G47" s="437">
        <v>18529</v>
      </c>
      <c r="H47" s="437">
        <v>202</v>
      </c>
      <c r="I47" s="437">
        <v>773.00000000000011</v>
      </c>
    </row>
    <row r="48" spans="1:9" s="217" customFormat="1" x14ac:dyDescent="0.3">
      <c r="A48" s="540"/>
      <c r="B48" s="198"/>
      <c r="C48" s="766" t="s">
        <v>28</v>
      </c>
      <c r="D48" s="774">
        <v>5431</v>
      </c>
      <c r="E48" s="774">
        <v>15689.999999999996</v>
      </c>
      <c r="F48" s="437">
        <v>1491</v>
      </c>
      <c r="G48" s="437">
        <v>4341.0000000000009</v>
      </c>
      <c r="H48" s="437">
        <v>3940</v>
      </c>
      <c r="I48" s="437">
        <v>11348.999999999998</v>
      </c>
    </row>
    <row r="49" spans="1:9" s="217" customFormat="1" x14ac:dyDescent="0.3">
      <c r="A49" s="540"/>
      <c r="B49" s="198"/>
      <c r="C49" s="766" t="s">
        <v>1733</v>
      </c>
      <c r="D49" s="774" t="s">
        <v>29</v>
      </c>
      <c r="E49" s="774" t="s">
        <v>29</v>
      </c>
      <c r="F49" s="437" t="s">
        <v>29</v>
      </c>
      <c r="G49" s="437" t="s">
        <v>29</v>
      </c>
      <c r="H49" s="437" t="s">
        <v>29</v>
      </c>
      <c r="I49" s="437" t="s">
        <v>29</v>
      </c>
    </row>
    <row r="50" spans="1:9" s="217" customFormat="1" x14ac:dyDescent="0.3">
      <c r="A50" s="540"/>
      <c r="B50" s="278">
        <v>2014</v>
      </c>
      <c r="C50" s="772" t="s">
        <v>1</v>
      </c>
      <c r="D50" s="435">
        <v>1399271</v>
      </c>
      <c r="E50" s="435">
        <v>4772098</v>
      </c>
      <c r="F50" s="435">
        <v>1022511</v>
      </c>
      <c r="G50" s="435">
        <v>3469802</v>
      </c>
      <c r="H50" s="435">
        <v>376760</v>
      </c>
      <c r="I50" s="435">
        <v>1302296</v>
      </c>
    </row>
    <row r="51" spans="1:9" s="217" customFormat="1" x14ac:dyDescent="0.3">
      <c r="A51" s="540"/>
      <c r="B51" s="778"/>
      <c r="C51" s="779" t="s">
        <v>1728</v>
      </c>
      <c r="D51" s="767">
        <v>380868</v>
      </c>
      <c r="E51" s="767">
        <v>1268704.9999999972</v>
      </c>
      <c r="F51" s="767">
        <v>354146</v>
      </c>
      <c r="G51" s="767">
        <v>1175479.0000000009</v>
      </c>
      <c r="H51" s="767">
        <v>26722</v>
      </c>
      <c r="I51" s="767">
        <v>93226</v>
      </c>
    </row>
    <row r="52" spans="1:9" s="217" customFormat="1" x14ac:dyDescent="0.3">
      <c r="A52" s="540"/>
      <c r="B52" s="778"/>
      <c r="C52" s="779" t="s">
        <v>1729</v>
      </c>
      <c r="D52" s="767">
        <v>973655</v>
      </c>
      <c r="E52" s="767">
        <v>3346251.0000000107</v>
      </c>
      <c r="F52" s="767">
        <v>644914</v>
      </c>
      <c r="G52" s="767">
        <v>2212296.0000000014</v>
      </c>
      <c r="H52" s="767">
        <v>328741</v>
      </c>
      <c r="I52" s="767">
        <v>1133954.9999999998</v>
      </c>
    </row>
    <row r="53" spans="1:9" s="217" customFormat="1" x14ac:dyDescent="0.3">
      <c r="A53" s="540"/>
      <c r="B53" s="778"/>
      <c r="C53" s="779" t="s">
        <v>1736</v>
      </c>
      <c r="D53" s="767">
        <v>19483</v>
      </c>
      <c r="E53" s="767">
        <v>65848</v>
      </c>
      <c r="F53" s="767">
        <v>16956</v>
      </c>
      <c r="G53" s="767">
        <v>57027.999999999978</v>
      </c>
      <c r="H53" s="767">
        <v>2527</v>
      </c>
      <c r="I53" s="767">
        <v>8820</v>
      </c>
    </row>
    <row r="54" spans="1:9" s="217" customFormat="1" x14ac:dyDescent="0.3">
      <c r="A54" s="540"/>
      <c r="B54" s="778"/>
      <c r="C54" s="779" t="s">
        <v>1731</v>
      </c>
      <c r="D54" s="767">
        <v>18949</v>
      </c>
      <c r="E54" s="767">
        <v>69266.999999999985</v>
      </c>
      <c r="F54" s="767">
        <v>2466</v>
      </c>
      <c r="G54" s="767">
        <v>9458</v>
      </c>
      <c r="H54" s="767">
        <v>16483</v>
      </c>
      <c r="I54" s="767">
        <v>59809.000000000015</v>
      </c>
    </row>
    <row r="55" spans="1:9" s="217" customFormat="1" x14ac:dyDescent="0.3">
      <c r="A55" s="540"/>
      <c r="B55" s="778"/>
      <c r="C55" s="779" t="s">
        <v>1732</v>
      </c>
      <c r="D55" s="767">
        <v>866</v>
      </c>
      <c r="E55" s="767">
        <v>4195.0000000000009</v>
      </c>
      <c r="F55" s="767">
        <v>866</v>
      </c>
      <c r="G55" s="767">
        <v>4195.0000000000009</v>
      </c>
      <c r="H55" s="767" t="s">
        <v>29</v>
      </c>
      <c r="I55" s="767" t="s">
        <v>29</v>
      </c>
    </row>
    <row r="56" spans="1:9" s="217" customFormat="1" x14ac:dyDescent="0.3">
      <c r="A56" s="540"/>
      <c r="B56" s="778"/>
      <c r="C56" s="779" t="s">
        <v>28</v>
      </c>
      <c r="D56" s="767" t="s">
        <v>29</v>
      </c>
      <c r="E56" s="767" t="s">
        <v>29</v>
      </c>
      <c r="F56" s="767" t="s">
        <v>29</v>
      </c>
      <c r="G56" s="767" t="s">
        <v>29</v>
      </c>
      <c r="H56" s="767" t="s">
        <v>29</v>
      </c>
      <c r="I56" s="767" t="s">
        <v>29</v>
      </c>
    </row>
    <row r="57" spans="1:9" s="217" customFormat="1" x14ac:dyDescent="0.3">
      <c r="A57" s="540"/>
      <c r="B57" s="778"/>
      <c r="C57" s="779" t="s">
        <v>1733</v>
      </c>
      <c r="D57" s="767">
        <v>5450</v>
      </c>
      <c r="E57" s="767">
        <v>17831.999999999996</v>
      </c>
      <c r="F57" s="767">
        <v>3163</v>
      </c>
      <c r="G57" s="767">
        <v>11346.000000000002</v>
      </c>
      <c r="H57" s="767">
        <v>2287</v>
      </c>
      <c r="I57" s="767">
        <v>6485.9999999999973</v>
      </c>
    </row>
    <row r="58" spans="1:9" s="217" customFormat="1" x14ac:dyDescent="0.3">
      <c r="A58" s="540"/>
      <c r="B58" s="778"/>
      <c r="C58" s="780"/>
      <c r="D58" s="471"/>
      <c r="E58" s="471"/>
      <c r="F58" s="471"/>
      <c r="G58" s="471"/>
      <c r="H58" s="471"/>
      <c r="I58" s="471"/>
    </row>
    <row r="59" spans="1:9" s="217" customFormat="1" x14ac:dyDescent="0.3">
      <c r="A59" s="540"/>
      <c r="B59" s="278">
        <v>2015</v>
      </c>
      <c r="C59" s="772" t="s">
        <v>1</v>
      </c>
      <c r="D59" s="781">
        <v>1436120</v>
      </c>
      <c r="E59" s="781">
        <v>4833752</v>
      </c>
      <c r="F59" s="781">
        <v>1039232</v>
      </c>
      <c r="G59" s="781">
        <v>3512683</v>
      </c>
      <c r="H59" s="781">
        <v>396888</v>
      </c>
      <c r="I59" s="781">
        <v>1321069</v>
      </c>
    </row>
    <row r="60" spans="1:9" s="217" customFormat="1" x14ac:dyDescent="0.3">
      <c r="A60" s="543"/>
      <c r="B60" s="778"/>
      <c r="C60" s="779" t="s">
        <v>1728</v>
      </c>
      <c r="D60" s="767">
        <v>307718</v>
      </c>
      <c r="E60" s="767">
        <v>1020928.9999999998</v>
      </c>
      <c r="F60" s="767">
        <v>285375</v>
      </c>
      <c r="G60" s="767">
        <v>948465.0000000007</v>
      </c>
      <c r="H60" s="767">
        <v>22343</v>
      </c>
      <c r="I60" s="767">
        <v>72463.999999999956</v>
      </c>
    </row>
    <row r="61" spans="1:9" s="217" customFormat="1" x14ac:dyDescent="0.3">
      <c r="A61" s="543"/>
      <c r="B61" s="778"/>
      <c r="C61" s="779" t="s">
        <v>1729</v>
      </c>
      <c r="D61" s="767">
        <v>1079905</v>
      </c>
      <c r="E61" s="767">
        <v>3658204.0000000037</v>
      </c>
      <c r="F61" s="767">
        <v>725966</v>
      </c>
      <c r="G61" s="767">
        <v>2473956.9999999981</v>
      </c>
      <c r="H61" s="767">
        <v>353939</v>
      </c>
      <c r="I61" s="767">
        <v>1184246.9999999974</v>
      </c>
    </row>
    <row r="62" spans="1:9" s="217" customFormat="1" x14ac:dyDescent="0.3">
      <c r="A62" s="543"/>
      <c r="B62" s="778"/>
      <c r="C62" s="779" t="s">
        <v>1736</v>
      </c>
      <c r="D62" s="767">
        <v>17626</v>
      </c>
      <c r="E62" s="767">
        <v>56327.999999999993</v>
      </c>
      <c r="F62" s="767">
        <v>16071</v>
      </c>
      <c r="G62" s="767">
        <v>52663</v>
      </c>
      <c r="H62" s="767">
        <v>1555</v>
      </c>
      <c r="I62" s="767">
        <v>3664.9999999999991</v>
      </c>
    </row>
    <row r="63" spans="1:9" s="217" customFormat="1" x14ac:dyDescent="0.3">
      <c r="A63" s="543"/>
      <c r="B63" s="778"/>
      <c r="C63" s="779" t="s">
        <v>1731</v>
      </c>
      <c r="D63" s="767">
        <v>22369</v>
      </c>
      <c r="E63" s="767">
        <v>75384.000000000029</v>
      </c>
      <c r="F63" s="767">
        <v>6114</v>
      </c>
      <c r="G63" s="767">
        <v>21042.999999999996</v>
      </c>
      <c r="H63" s="767">
        <v>16255</v>
      </c>
      <c r="I63" s="767">
        <v>54340.999999999993</v>
      </c>
    </row>
    <row r="64" spans="1:9" s="217" customFormat="1" x14ac:dyDescent="0.3">
      <c r="A64" s="543"/>
      <c r="B64" s="778"/>
      <c r="C64" s="779" t="s">
        <v>1732</v>
      </c>
      <c r="D64" s="767">
        <v>690</v>
      </c>
      <c r="E64" s="767">
        <v>2777.9999999999995</v>
      </c>
      <c r="F64" s="767">
        <v>690</v>
      </c>
      <c r="G64" s="767">
        <v>2777.9999999999995</v>
      </c>
      <c r="H64" s="767" t="s">
        <v>29</v>
      </c>
      <c r="I64" s="767" t="s">
        <v>29</v>
      </c>
    </row>
    <row r="65" spans="1:9" s="217" customFormat="1" x14ac:dyDescent="0.3">
      <c r="A65" s="543"/>
      <c r="B65" s="778"/>
      <c r="C65" s="779" t="s">
        <v>28</v>
      </c>
      <c r="D65" s="767" t="s">
        <v>29</v>
      </c>
      <c r="E65" s="767" t="s">
        <v>29</v>
      </c>
      <c r="F65" s="767" t="s">
        <v>29</v>
      </c>
      <c r="G65" s="767" t="s">
        <v>29</v>
      </c>
      <c r="H65" s="767" t="s">
        <v>29</v>
      </c>
      <c r="I65" s="767" t="s">
        <v>29</v>
      </c>
    </row>
    <row r="66" spans="1:9" s="217" customFormat="1" x14ac:dyDescent="0.3">
      <c r="A66" s="543"/>
      <c r="B66" s="778"/>
      <c r="C66" s="779" t="s">
        <v>1733</v>
      </c>
      <c r="D66" s="767">
        <v>7812</v>
      </c>
      <c r="E66" s="767">
        <v>20128.999999999996</v>
      </c>
      <c r="F66" s="767">
        <v>5016</v>
      </c>
      <c r="G66" s="767">
        <v>13777.000000000004</v>
      </c>
      <c r="H66" s="767">
        <v>2796</v>
      </c>
      <c r="I66" s="767">
        <v>6352</v>
      </c>
    </row>
    <row r="67" spans="1:9" s="217" customFormat="1" x14ac:dyDescent="0.3">
      <c r="A67" s="540"/>
      <c r="B67" s="723">
        <v>2016</v>
      </c>
      <c r="C67" s="772" t="s">
        <v>1</v>
      </c>
      <c r="D67" s="768">
        <v>1465259</v>
      </c>
      <c r="E67" s="768">
        <v>4889762.0000000028</v>
      </c>
      <c r="F67" s="768">
        <v>1063912</v>
      </c>
      <c r="G67" s="768">
        <v>3551728.0000000102</v>
      </c>
      <c r="H67" s="768">
        <v>401347</v>
      </c>
      <c r="I67" s="768">
        <v>1338033.9999999991</v>
      </c>
    </row>
    <row r="68" spans="1:9" s="217" customFormat="1" x14ac:dyDescent="0.3">
      <c r="A68" s="540"/>
      <c r="B68" s="196"/>
      <c r="C68" s="766" t="s">
        <v>1728</v>
      </c>
      <c r="D68" s="769">
        <v>323942</v>
      </c>
      <c r="E68" s="769">
        <v>1039553.9999999998</v>
      </c>
      <c r="F68" s="640">
        <v>303285</v>
      </c>
      <c r="G68" s="640">
        <v>973205.00000000035</v>
      </c>
      <c r="H68" s="640">
        <v>20657</v>
      </c>
      <c r="I68" s="640">
        <v>66348.999999999985</v>
      </c>
    </row>
    <row r="69" spans="1:9" s="217" customFormat="1" ht="15.6" x14ac:dyDescent="0.3">
      <c r="A69" s="540"/>
      <c r="B69" s="196"/>
      <c r="C69" s="766" t="s">
        <v>1737</v>
      </c>
      <c r="D69" s="769">
        <v>1110265</v>
      </c>
      <c r="E69" s="769">
        <v>3745548.9999999939</v>
      </c>
      <c r="F69" s="640">
        <v>749388</v>
      </c>
      <c r="G69" s="640">
        <v>2539513.0000000005</v>
      </c>
      <c r="H69" s="640">
        <v>360877</v>
      </c>
      <c r="I69" s="640">
        <v>1206035.9999999977</v>
      </c>
    </row>
    <row r="70" spans="1:9" s="217" customFormat="1" ht="15.6" x14ac:dyDescent="0.3">
      <c r="A70" s="540"/>
      <c r="B70" s="196"/>
      <c r="C70" s="766" t="s">
        <v>1738</v>
      </c>
      <c r="D70" s="769">
        <v>26821</v>
      </c>
      <c r="E70" s="769">
        <v>93131.000000000015</v>
      </c>
      <c r="F70" s="640">
        <v>8952</v>
      </c>
      <c r="G70" s="640">
        <v>32564.999999999996</v>
      </c>
      <c r="H70" s="640">
        <v>17869</v>
      </c>
      <c r="I70" s="640">
        <v>60565.999999999993</v>
      </c>
    </row>
    <row r="71" spans="1:9" s="217" customFormat="1" x14ac:dyDescent="0.3">
      <c r="A71" s="540"/>
      <c r="B71" s="196"/>
      <c r="C71" s="766" t="s">
        <v>28</v>
      </c>
      <c r="D71" s="782" t="s">
        <v>29</v>
      </c>
      <c r="E71" s="782" t="s">
        <v>29</v>
      </c>
      <c r="F71" s="783" t="s">
        <v>29</v>
      </c>
      <c r="G71" s="783" t="s">
        <v>29</v>
      </c>
      <c r="H71" s="783" t="s">
        <v>29</v>
      </c>
      <c r="I71" s="783" t="s">
        <v>29</v>
      </c>
    </row>
    <row r="72" spans="1:9" s="217" customFormat="1" x14ac:dyDescent="0.3">
      <c r="A72" s="540"/>
      <c r="B72" s="197"/>
      <c r="C72" s="775" t="s">
        <v>1733</v>
      </c>
      <c r="D72" s="770">
        <v>4231</v>
      </c>
      <c r="E72" s="770">
        <v>11528</v>
      </c>
      <c r="F72" s="641">
        <v>2287</v>
      </c>
      <c r="G72" s="641">
        <v>6444.9999999999991</v>
      </c>
      <c r="H72" s="641">
        <v>1944</v>
      </c>
      <c r="I72" s="641">
        <v>5083</v>
      </c>
    </row>
    <row r="73" spans="1:9" ht="15.6" x14ac:dyDescent="0.3">
      <c r="A73" s="11"/>
      <c r="B73" s="1269" t="s">
        <v>1739</v>
      </c>
      <c r="C73" s="1269"/>
      <c r="D73" s="1269"/>
      <c r="E73" s="1269"/>
      <c r="F73" s="1269"/>
      <c r="G73" s="1269"/>
      <c r="H73" s="1269"/>
      <c r="I73" s="1269"/>
    </row>
    <row r="74" spans="1:9" ht="15.6" x14ac:dyDescent="0.3">
      <c r="A74" s="11"/>
      <c r="B74" s="1269" t="s">
        <v>1740</v>
      </c>
      <c r="C74" s="1269"/>
      <c r="D74" s="1269"/>
      <c r="E74" s="1269"/>
      <c r="F74" s="1269"/>
      <c r="G74" s="1269"/>
      <c r="H74" s="1269"/>
      <c r="I74" s="1269"/>
    </row>
    <row r="75" spans="1:9" x14ac:dyDescent="0.3">
      <c r="A75" s="11"/>
      <c r="B75" s="1270" t="s">
        <v>1612</v>
      </c>
      <c r="C75" s="1270"/>
      <c r="D75" s="1270"/>
      <c r="E75" s="1270"/>
      <c r="F75" s="1270"/>
      <c r="G75" s="1270"/>
      <c r="H75" s="1270"/>
      <c r="I75" s="1270"/>
    </row>
  </sheetData>
  <sheetProtection algorithmName="SHA-512" hashValue="vRHkNPoNWJ5/LlbZHoJicEhW9Tp5LWAGmavbE/NppivFYpfR3IK071/u91pPJsVEGMBwgCLLz9pCDvIhwO8Xbw==" saltValue="cwjYnrOuBSV12ISbBkYiFA==" spinCount="100000" sheet="1" objects="1" scenarios="1"/>
  <mergeCells count="14">
    <mergeCell ref="B74:I74"/>
    <mergeCell ref="B75:I75"/>
    <mergeCell ref="B40:B41"/>
    <mergeCell ref="C40:C41"/>
    <mergeCell ref="D40:E40"/>
    <mergeCell ref="F40:G40"/>
    <mergeCell ref="H40:I40"/>
    <mergeCell ref="B73:I73"/>
    <mergeCell ref="B11:I11"/>
    <mergeCell ref="B12:B13"/>
    <mergeCell ref="C12:C13"/>
    <mergeCell ref="D12:E12"/>
    <mergeCell ref="F12:G12"/>
    <mergeCell ref="H12:I12"/>
  </mergeCells>
  <hyperlinks>
    <hyperlink ref="A1" location="'C5'!A1" display="Regresar "/>
    <hyperlink ref="C1" location="M.5.1.2.b.1.b!A1" display="Ver metadato"/>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0"/>
  <sheetViews>
    <sheetView showGridLines="0" workbookViewId="0"/>
  </sheetViews>
  <sheetFormatPr defaultColWidth="11.5546875" defaultRowHeight="14.4" x14ac:dyDescent="0.3"/>
  <sheetData>
    <row r="1" spans="1:13" ht="15" x14ac:dyDescent="0.3">
      <c r="A1" s="106" t="s">
        <v>183</v>
      </c>
      <c r="B1" s="115"/>
      <c r="C1" s="115"/>
      <c r="D1" s="115"/>
      <c r="E1" s="115"/>
      <c r="F1" s="115"/>
      <c r="G1" s="115"/>
      <c r="H1" s="115"/>
      <c r="I1" s="115"/>
      <c r="J1" s="115"/>
      <c r="K1" s="115"/>
      <c r="L1" s="115"/>
      <c r="M1" s="115"/>
    </row>
    <row r="2" spans="1:13" ht="15.6" x14ac:dyDescent="0.3">
      <c r="A2" s="115"/>
      <c r="B2" s="1275" t="s">
        <v>202</v>
      </c>
      <c r="C2" s="1275"/>
      <c r="D2" s="1275"/>
      <c r="E2" s="1275"/>
      <c r="F2" s="1275"/>
      <c r="G2" s="1275"/>
      <c r="H2" s="1275"/>
      <c r="I2" s="1275"/>
      <c r="J2" s="1275"/>
      <c r="K2" s="1275"/>
      <c r="L2" s="1275"/>
      <c r="M2" s="1275"/>
    </row>
    <row r="3" spans="1:13" ht="15.6" thickBot="1" x14ac:dyDescent="0.35">
      <c r="A3" s="115"/>
      <c r="B3" s="1276"/>
      <c r="C3" s="1276"/>
      <c r="D3" s="1276"/>
      <c r="E3" s="1276"/>
      <c r="F3" s="1276"/>
      <c r="G3" s="1276"/>
      <c r="H3" s="1276"/>
      <c r="I3" s="1276"/>
      <c r="J3" s="1276"/>
      <c r="K3" s="1276"/>
      <c r="L3" s="1276"/>
      <c r="M3" s="1276"/>
    </row>
    <row r="4" spans="1:13" ht="16.2" thickBot="1" x14ac:dyDescent="0.35">
      <c r="A4" s="115"/>
      <c r="B4" s="847" t="s">
        <v>286</v>
      </c>
      <c r="C4" s="848"/>
      <c r="D4" s="848"/>
      <c r="E4" s="848"/>
      <c r="F4" s="848" t="s">
        <v>287</v>
      </c>
      <c r="G4" s="848"/>
      <c r="H4" s="848"/>
      <c r="I4" s="848"/>
      <c r="J4" s="848" t="s">
        <v>205</v>
      </c>
      <c r="K4" s="848"/>
      <c r="L4" s="848"/>
      <c r="M4" s="849"/>
    </row>
    <row r="5" spans="1:13" ht="15" x14ac:dyDescent="0.3">
      <c r="A5" s="115"/>
      <c r="B5" s="845" t="s">
        <v>206</v>
      </c>
      <c r="C5" s="845"/>
      <c r="D5" s="845"/>
      <c r="E5" s="845"/>
      <c r="F5" s="845"/>
      <c r="G5" s="845"/>
      <c r="H5" s="845"/>
      <c r="I5" s="845"/>
      <c r="J5" s="845"/>
      <c r="K5" s="115"/>
      <c r="L5" s="115"/>
      <c r="M5" s="115"/>
    </row>
    <row r="6" spans="1:13" ht="15.6" x14ac:dyDescent="0.3">
      <c r="A6" s="115"/>
      <c r="B6" s="1275" t="s">
        <v>207</v>
      </c>
      <c r="C6" s="1275"/>
      <c r="D6" s="1275"/>
      <c r="E6" s="1275"/>
      <c r="F6" s="1275"/>
      <c r="G6" s="1275"/>
      <c r="H6" s="1275"/>
      <c r="I6" s="1275"/>
      <c r="J6" s="1275"/>
      <c r="K6" s="1275"/>
      <c r="L6" s="1275"/>
      <c r="M6" s="1275"/>
    </row>
    <row r="7" spans="1:13" ht="15.6" thickBot="1" x14ac:dyDescent="0.35">
      <c r="A7" s="115"/>
      <c r="B7" s="1276"/>
      <c r="C7" s="1276"/>
      <c r="D7" s="1276"/>
      <c r="E7" s="1276"/>
      <c r="F7" s="1276"/>
      <c r="G7" s="1276"/>
      <c r="H7" s="1276"/>
      <c r="I7" s="1276"/>
      <c r="J7" s="1276"/>
      <c r="K7" s="115"/>
      <c r="L7" s="115"/>
      <c r="M7" s="115"/>
    </row>
    <row r="8" spans="1:13" ht="15" x14ac:dyDescent="0.3">
      <c r="A8" s="115"/>
      <c r="B8" s="1277" t="s">
        <v>208</v>
      </c>
      <c r="C8" s="1278"/>
      <c r="D8" s="1278"/>
      <c r="E8" s="830" t="s">
        <v>366</v>
      </c>
      <c r="F8" s="830"/>
      <c r="G8" s="830"/>
      <c r="H8" s="830" t="s">
        <v>209</v>
      </c>
      <c r="I8" s="830"/>
      <c r="J8" s="830"/>
      <c r="K8" s="830"/>
      <c r="L8" s="830"/>
      <c r="M8" s="846"/>
    </row>
    <row r="9" spans="1:13" ht="15.6" x14ac:dyDescent="0.3">
      <c r="A9" s="115"/>
      <c r="B9" s="820" t="s">
        <v>210</v>
      </c>
      <c r="C9" s="796"/>
      <c r="D9" s="797"/>
      <c r="E9" s="841" t="s">
        <v>1741</v>
      </c>
      <c r="F9" s="842"/>
      <c r="G9" s="842"/>
      <c r="H9" s="842"/>
      <c r="I9" s="842"/>
      <c r="J9" s="842"/>
      <c r="K9" s="842"/>
      <c r="L9" s="842"/>
      <c r="M9" s="843"/>
    </row>
    <row r="10" spans="1:13" ht="15" x14ac:dyDescent="0.3">
      <c r="A10" s="115"/>
      <c r="B10" s="820" t="s">
        <v>211</v>
      </c>
      <c r="C10" s="796"/>
      <c r="D10" s="797"/>
      <c r="E10" s="795" t="s">
        <v>21</v>
      </c>
      <c r="F10" s="796"/>
      <c r="G10" s="796"/>
      <c r="H10" s="796"/>
      <c r="I10" s="796"/>
      <c r="J10" s="796"/>
      <c r="K10" s="796"/>
      <c r="L10" s="796"/>
      <c r="M10" s="844"/>
    </row>
    <row r="11" spans="1:13" ht="15.6" x14ac:dyDescent="0.3">
      <c r="A11" s="115"/>
      <c r="B11" s="804" t="s">
        <v>1311</v>
      </c>
      <c r="C11" s="794"/>
      <c r="D11" s="794"/>
      <c r="E11" s="872" t="s">
        <v>158</v>
      </c>
      <c r="F11" s="872"/>
      <c r="G11" s="872"/>
      <c r="H11" s="872"/>
      <c r="I11" s="872"/>
      <c r="J11" s="872"/>
      <c r="K11" s="872"/>
      <c r="L11" s="872"/>
      <c r="M11" s="872"/>
    </row>
    <row r="12" spans="1:13" ht="15.6" x14ac:dyDescent="0.3">
      <c r="A12" s="115"/>
      <c r="B12" s="804" t="s">
        <v>1312</v>
      </c>
      <c r="C12" s="794"/>
      <c r="D12" s="794"/>
      <c r="E12" s="872" t="s">
        <v>340</v>
      </c>
      <c r="F12" s="872"/>
      <c r="G12" s="872"/>
      <c r="H12" s="872"/>
      <c r="I12" s="872"/>
      <c r="J12" s="872"/>
      <c r="K12" s="872"/>
      <c r="L12" s="872"/>
      <c r="M12" s="872"/>
    </row>
    <row r="13" spans="1:13" ht="15.6" x14ac:dyDescent="0.3">
      <c r="A13" s="115"/>
      <c r="B13" s="804" t="s">
        <v>1313</v>
      </c>
      <c r="C13" s="794"/>
      <c r="D13" s="794"/>
      <c r="E13" s="872" t="s">
        <v>341</v>
      </c>
      <c r="F13" s="872"/>
      <c r="G13" s="872"/>
      <c r="H13" s="872"/>
      <c r="I13" s="872"/>
      <c r="J13" s="872"/>
      <c r="K13" s="872"/>
      <c r="L13" s="872"/>
      <c r="M13" s="872"/>
    </row>
    <row r="14" spans="1:13" ht="15" x14ac:dyDescent="0.3">
      <c r="A14" s="115"/>
      <c r="B14" s="1279" t="s">
        <v>214</v>
      </c>
      <c r="C14" s="915"/>
      <c r="D14" s="915"/>
      <c r="E14" s="821" t="s">
        <v>1742</v>
      </c>
      <c r="F14" s="822"/>
      <c r="G14" s="822"/>
      <c r="H14" s="822"/>
      <c r="I14" s="822"/>
      <c r="J14" s="822"/>
      <c r="K14" s="822"/>
      <c r="L14" s="822"/>
      <c r="M14" s="823"/>
    </row>
    <row r="15" spans="1:13" ht="15" x14ac:dyDescent="0.3">
      <c r="A15" s="115"/>
      <c r="B15" s="1279" t="s">
        <v>215</v>
      </c>
      <c r="C15" s="915"/>
      <c r="D15" s="915"/>
      <c r="E15" s="821" t="s">
        <v>1743</v>
      </c>
      <c r="F15" s="822"/>
      <c r="G15" s="822"/>
      <c r="H15" s="822"/>
      <c r="I15" s="822"/>
      <c r="J15" s="822"/>
      <c r="K15" s="822"/>
      <c r="L15" s="822"/>
      <c r="M15" s="823"/>
    </row>
    <row r="16" spans="1:13" ht="15" x14ac:dyDescent="0.3">
      <c r="A16" s="115"/>
      <c r="B16" s="1279" t="s">
        <v>216</v>
      </c>
      <c r="C16" s="915"/>
      <c r="D16" s="915"/>
      <c r="E16" s="814" t="s">
        <v>217</v>
      </c>
      <c r="F16" s="815"/>
      <c r="G16" s="815"/>
      <c r="H16" s="815"/>
      <c r="I16" s="815"/>
      <c r="J16" s="815"/>
      <c r="K16" s="815"/>
      <c r="L16" s="815"/>
      <c r="M16" s="816"/>
    </row>
    <row r="17" spans="1:13" ht="15" x14ac:dyDescent="0.3">
      <c r="A17" s="115"/>
      <c r="B17" s="1279" t="s">
        <v>218</v>
      </c>
      <c r="C17" s="915"/>
      <c r="D17" s="915"/>
      <c r="E17" s="839" t="s">
        <v>315</v>
      </c>
      <c r="F17" s="818"/>
      <c r="G17" s="819"/>
      <c r="H17" s="821" t="s">
        <v>1744</v>
      </c>
      <c r="I17" s="822"/>
      <c r="J17" s="822"/>
      <c r="K17" s="822"/>
      <c r="L17" s="822"/>
      <c r="M17" s="823"/>
    </row>
    <row r="18" spans="1:13" ht="15" x14ac:dyDescent="0.3">
      <c r="A18" s="115"/>
      <c r="B18" s="1279" t="s">
        <v>221</v>
      </c>
      <c r="C18" s="915"/>
      <c r="D18" s="915"/>
      <c r="E18" s="821" t="s">
        <v>222</v>
      </c>
      <c r="F18" s="822"/>
      <c r="G18" s="822"/>
      <c r="H18" s="822"/>
      <c r="I18" s="822"/>
      <c r="J18" s="822"/>
      <c r="K18" s="822"/>
      <c r="L18" s="822"/>
      <c r="M18" s="823"/>
    </row>
    <row r="19" spans="1:13" ht="15" x14ac:dyDescent="0.3">
      <c r="A19" s="115"/>
      <c r="B19" s="820" t="s">
        <v>223</v>
      </c>
      <c r="C19" s="796"/>
      <c r="D19" s="797"/>
      <c r="E19" s="821" t="s">
        <v>316</v>
      </c>
      <c r="F19" s="822"/>
      <c r="G19" s="822"/>
      <c r="H19" s="822"/>
      <c r="I19" s="822"/>
      <c r="J19" s="822"/>
      <c r="K19" s="822"/>
      <c r="L19" s="822"/>
      <c r="M19" s="823"/>
    </row>
    <row r="20" spans="1:13" ht="16.2" thickBot="1" x14ac:dyDescent="0.35">
      <c r="A20" s="115"/>
      <c r="B20" s="1280" t="s">
        <v>225</v>
      </c>
      <c r="C20" s="1281"/>
      <c r="D20" s="1282"/>
      <c r="E20" s="860" t="s">
        <v>226</v>
      </c>
      <c r="F20" s="860"/>
      <c r="G20" s="837" t="s">
        <v>227</v>
      </c>
      <c r="H20" s="837"/>
      <c r="I20" s="837" t="s">
        <v>228</v>
      </c>
      <c r="J20" s="837"/>
      <c r="K20" s="837"/>
      <c r="L20" s="837"/>
      <c r="M20" s="838"/>
    </row>
    <row r="21" spans="1:13" ht="15" x14ac:dyDescent="0.3">
      <c r="A21" s="115"/>
      <c r="B21" s="1276"/>
      <c r="C21" s="1276"/>
      <c r="D21" s="1276"/>
      <c r="E21" s="1276"/>
      <c r="F21" s="1276"/>
      <c r="G21" s="1276"/>
      <c r="H21" s="1276"/>
      <c r="I21" s="1276"/>
      <c r="J21" s="1276"/>
      <c r="K21" s="1276"/>
      <c r="L21" s="1276"/>
      <c r="M21" s="1276"/>
    </row>
    <row r="22" spans="1:13" ht="15.6" x14ac:dyDescent="0.3">
      <c r="A22" s="115"/>
      <c r="B22" s="1275" t="s">
        <v>229</v>
      </c>
      <c r="C22" s="1275"/>
      <c r="D22" s="1275"/>
      <c r="E22" s="1275"/>
      <c r="F22" s="1275"/>
      <c r="G22" s="1275"/>
      <c r="H22" s="1275"/>
      <c r="I22" s="1275"/>
      <c r="J22" s="1275"/>
      <c r="K22" s="1275"/>
      <c r="L22" s="1275"/>
      <c r="M22" s="1275"/>
    </row>
    <row r="23" spans="1:13" ht="15.6" thickBot="1" x14ac:dyDescent="0.35">
      <c r="A23" s="115"/>
      <c r="B23" s="1276"/>
      <c r="C23" s="1276"/>
      <c r="D23" s="1276"/>
      <c r="E23" s="1276"/>
      <c r="F23" s="1276"/>
      <c r="G23" s="1276"/>
      <c r="H23" s="1276"/>
      <c r="I23" s="1276"/>
      <c r="J23" s="1276"/>
      <c r="K23" s="1276"/>
      <c r="L23" s="1276"/>
      <c r="M23" s="1276"/>
    </row>
    <row r="24" spans="1:13" ht="15" x14ac:dyDescent="0.3">
      <c r="A24" s="115"/>
      <c r="B24" s="1277" t="s">
        <v>230</v>
      </c>
      <c r="C24" s="1278"/>
      <c r="D24" s="1278"/>
      <c r="E24" s="831" t="s">
        <v>1745</v>
      </c>
      <c r="F24" s="832"/>
      <c r="G24" s="832"/>
      <c r="H24" s="832"/>
      <c r="I24" s="832"/>
      <c r="J24" s="832"/>
      <c r="K24" s="832"/>
      <c r="L24" s="832"/>
      <c r="M24" s="833"/>
    </row>
    <row r="25" spans="1:13" ht="15" x14ac:dyDescent="0.3">
      <c r="A25" s="115"/>
      <c r="B25" s="820" t="s">
        <v>231</v>
      </c>
      <c r="C25" s="796"/>
      <c r="D25" s="797"/>
      <c r="E25" s="821" t="s">
        <v>1746</v>
      </c>
      <c r="F25" s="822"/>
      <c r="G25" s="822"/>
      <c r="H25" s="822"/>
      <c r="I25" s="822"/>
      <c r="J25" s="822"/>
      <c r="K25" s="822"/>
      <c r="L25" s="822"/>
      <c r="M25" s="823"/>
    </row>
    <row r="26" spans="1:13" ht="15" x14ac:dyDescent="0.3">
      <c r="A26" s="115"/>
      <c r="B26" s="1279" t="s">
        <v>232</v>
      </c>
      <c r="C26" s="915"/>
      <c r="D26" s="915"/>
      <c r="E26" s="821" t="s">
        <v>1747</v>
      </c>
      <c r="F26" s="822"/>
      <c r="G26" s="822"/>
      <c r="H26" s="822"/>
      <c r="I26" s="822"/>
      <c r="J26" s="822"/>
      <c r="K26" s="822"/>
      <c r="L26" s="822"/>
      <c r="M26" s="823"/>
    </row>
    <row r="27" spans="1:13" ht="15" x14ac:dyDescent="0.3">
      <c r="A27" s="115"/>
      <c r="B27" s="1279" t="s">
        <v>233</v>
      </c>
      <c r="C27" s="915"/>
      <c r="D27" s="915"/>
      <c r="E27" s="850"/>
      <c r="F27" s="851"/>
      <c r="G27" s="851"/>
      <c r="H27" s="851"/>
      <c r="I27" s="851"/>
      <c r="J27" s="851"/>
      <c r="K27" s="851"/>
      <c r="L27" s="851"/>
      <c r="M27" s="852"/>
    </row>
    <row r="28" spans="1:13" ht="15" x14ac:dyDescent="0.3">
      <c r="A28" s="115"/>
      <c r="B28" s="1279" t="s">
        <v>234</v>
      </c>
      <c r="C28" s="915"/>
      <c r="D28" s="915"/>
      <c r="E28" s="814"/>
      <c r="F28" s="815"/>
      <c r="G28" s="815"/>
      <c r="H28" s="815"/>
      <c r="I28" s="815"/>
      <c r="J28" s="815"/>
      <c r="K28" s="815"/>
      <c r="L28" s="815"/>
      <c r="M28" s="816"/>
    </row>
    <row r="29" spans="1:13" ht="15" x14ac:dyDescent="0.3">
      <c r="A29" s="115"/>
      <c r="B29" s="1279" t="s">
        <v>235</v>
      </c>
      <c r="C29" s="915"/>
      <c r="D29" s="915"/>
      <c r="E29" s="814" t="s">
        <v>1748</v>
      </c>
      <c r="F29" s="815"/>
      <c r="G29" s="815"/>
      <c r="H29" s="815"/>
      <c r="I29" s="815"/>
      <c r="J29" s="815"/>
      <c r="K29" s="815"/>
      <c r="L29" s="815"/>
      <c r="M29" s="816"/>
    </row>
    <row r="30" spans="1:13" ht="15.6" x14ac:dyDescent="0.3">
      <c r="A30" s="115"/>
      <c r="B30" s="817" t="s">
        <v>236</v>
      </c>
      <c r="C30" s="818"/>
      <c r="D30" s="819"/>
      <c r="E30" s="726"/>
      <c r="F30" s="794" t="s">
        <v>237</v>
      </c>
      <c r="G30" s="794"/>
      <c r="H30" s="771" t="s">
        <v>320</v>
      </c>
      <c r="I30" s="794" t="s">
        <v>239</v>
      </c>
      <c r="J30" s="794"/>
      <c r="K30" s="794" t="s">
        <v>240</v>
      </c>
      <c r="L30" s="794"/>
      <c r="M30" s="150" t="s">
        <v>265</v>
      </c>
    </row>
    <row r="31" spans="1:13" ht="15" x14ac:dyDescent="0.3">
      <c r="A31" s="115"/>
      <c r="B31" s="1279" t="s">
        <v>242</v>
      </c>
      <c r="C31" s="915"/>
      <c r="D31" s="915"/>
      <c r="E31" s="805" t="s">
        <v>321</v>
      </c>
      <c r="F31" s="805"/>
      <c r="G31" s="805"/>
      <c r="H31" s="805"/>
      <c r="I31" s="805"/>
      <c r="J31" s="805"/>
      <c r="K31" s="805"/>
      <c r="L31" s="805"/>
      <c r="M31" s="806"/>
    </row>
    <row r="32" spans="1:13" ht="15.6" x14ac:dyDescent="0.3">
      <c r="A32" s="115"/>
      <c r="B32" s="1279" t="s">
        <v>218</v>
      </c>
      <c r="C32" s="915"/>
      <c r="D32" s="915"/>
      <c r="E32" s="794" t="s">
        <v>244</v>
      </c>
      <c r="F32" s="794"/>
      <c r="G32" s="794"/>
      <c r="H32" s="794"/>
      <c r="I32" s="794"/>
      <c r="J32" s="861" t="s">
        <v>245</v>
      </c>
      <c r="K32" s="861"/>
      <c r="L32" s="861"/>
      <c r="M32" s="862"/>
    </row>
    <row r="33" spans="1:13" ht="15" x14ac:dyDescent="0.3">
      <c r="A33" s="115"/>
      <c r="B33" s="804" t="s">
        <v>246</v>
      </c>
      <c r="C33" s="794"/>
      <c r="D33" s="794"/>
      <c r="E33" s="805" t="s">
        <v>247</v>
      </c>
      <c r="F33" s="805"/>
      <c r="G33" s="805"/>
      <c r="H33" s="805"/>
      <c r="I33" s="805"/>
      <c r="J33" s="805"/>
      <c r="K33" s="805"/>
      <c r="L33" s="805"/>
      <c r="M33" s="806"/>
    </row>
    <row r="34" spans="1:13" ht="15" x14ac:dyDescent="0.3">
      <c r="A34" s="115"/>
      <c r="B34" s="725" t="s">
        <v>248</v>
      </c>
      <c r="C34" s="726"/>
      <c r="D34" s="726"/>
      <c r="E34" s="794"/>
      <c r="F34" s="794"/>
      <c r="G34" s="794"/>
      <c r="H34" s="794"/>
      <c r="I34" s="794"/>
      <c r="J34" s="794"/>
      <c r="K34" s="794"/>
      <c r="L34" s="794"/>
      <c r="M34" s="807"/>
    </row>
    <row r="35" spans="1:13" ht="15" x14ac:dyDescent="0.3">
      <c r="A35" s="115"/>
      <c r="B35" s="1283"/>
      <c r="C35" s="1284"/>
      <c r="D35" s="1284"/>
      <c r="E35" s="1284"/>
      <c r="F35" s="1284"/>
      <c r="G35" s="1284"/>
      <c r="H35" s="1284"/>
      <c r="I35" s="1284"/>
      <c r="J35" s="1284"/>
      <c r="K35" s="1284"/>
      <c r="L35" s="1284"/>
      <c r="M35" s="1285"/>
    </row>
    <row r="36" spans="1:13" ht="15.6" x14ac:dyDescent="0.3">
      <c r="A36" s="115"/>
      <c r="B36" s="1286" t="s">
        <v>249</v>
      </c>
      <c r="C36" s="1287"/>
      <c r="D36" s="1287"/>
      <c r="E36" s="1287"/>
      <c r="F36" s="1287"/>
      <c r="G36" s="1287"/>
      <c r="H36" s="1287"/>
      <c r="I36" s="1287"/>
      <c r="J36" s="1287"/>
      <c r="K36" s="1287"/>
      <c r="L36" s="1287"/>
      <c r="M36" s="1288"/>
    </row>
    <row r="37" spans="1:13" ht="15.6" thickBot="1" x14ac:dyDescent="0.35">
      <c r="A37" s="115"/>
      <c r="B37" s="1289"/>
      <c r="C37" s="1290"/>
      <c r="D37" s="1290"/>
      <c r="E37" s="1290"/>
      <c r="F37" s="1290"/>
      <c r="G37" s="1290"/>
      <c r="H37" s="1290"/>
      <c r="I37" s="1290"/>
      <c r="J37" s="1290"/>
      <c r="K37" s="1290"/>
      <c r="L37" s="1290"/>
      <c r="M37" s="1291"/>
    </row>
    <row r="38" spans="1:13" ht="15" x14ac:dyDescent="0.3">
      <c r="A38" s="115"/>
      <c r="B38" s="801"/>
      <c r="C38" s="802"/>
      <c r="D38" s="802"/>
      <c r="E38" s="802"/>
      <c r="F38" s="802"/>
      <c r="G38" s="802"/>
      <c r="H38" s="802"/>
      <c r="I38" s="802"/>
      <c r="J38" s="802"/>
      <c r="K38" s="802"/>
      <c r="L38" s="802"/>
      <c r="M38" s="803"/>
    </row>
    <row r="39" spans="1:13" ht="15" x14ac:dyDescent="0.3">
      <c r="A39" s="115"/>
      <c r="B39" s="115"/>
      <c r="C39" s="115"/>
      <c r="D39" s="115"/>
      <c r="E39" s="115"/>
      <c r="F39" s="115"/>
      <c r="G39" s="115"/>
      <c r="H39" s="115"/>
      <c r="I39" s="115"/>
      <c r="J39" s="115"/>
      <c r="K39" s="115"/>
      <c r="L39" s="115"/>
      <c r="M39" s="115"/>
    </row>
    <row r="40" spans="1:13" ht="15" x14ac:dyDescent="0.3">
      <c r="A40" s="115"/>
      <c r="B40" s="115"/>
      <c r="C40" s="863" t="s">
        <v>250</v>
      </c>
      <c r="D40" s="863"/>
      <c r="E40" s="863"/>
      <c r="F40" s="863"/>
      <c r="G40" s="863"/>
      <c r="H40" s="863"/>
      <c r="I40" s="863"/>
      <c r="J40" s="863"/>
      <c r="K40" s="863"/>
      <c r="L40" s="863"/>
      <c r="M40" s="863"/>
    </row>
    <row r="41" spans="1:13" ht="15" x14ac:dyDescent="0.3">
      <c r="A41" s="115"/>
      <c r="B41" s="115"/>
      <c r="C41" s="726" t="s">
        <v>251</v>
      </c>
      <c r="D41" s="1292" t="s">
        <v>252</v>
      </c>
      <c r="E41" s="1293"/>
      <c r="F41" s="1293"/>
      <c r="G41" s="1293"/>
      <c r="H41" s="1292" t="s">
        <v>253</v>
      </c>
      <c r="I41" s="1293"/>
      <c r="J41" s="1293"/>
      <c r="K41" s="1293"/>
      <c r="L41" s="1293"/>
      <c r="M41" s="1294"/>
    </row>
    <row r="42" spans="1:13" ht="15" x14ac:dyDescent="0.3">
      <c r="A42" s="115"/>
      <c r="B42" s="115"/>
      <c r="C42" s="152">
        <v>42317</v>
      </c>
      <c r="D42" s="795" t="s">
        <v>254</v>
      </c>
      <c r="E42" s="796"/>
      <c r="F42" s="796"/>
      <c r="G42" s="797"/>
      <c r="H42" s="795" t="s">
        <v>255</v>
      </c>
      <c r="I42" s="796"/>
      <c r="J42" s="796"/>
      <c r="K42" s="796"/>
      <c r="L42" s="796"/>
      <c r="M42" s="797"/>
    </row>
    <row r="43" spans="1:13" ht="15" x14ac:dyDescent="0.3">
      <c r="A43" s="115"/>
      <c r="B43" s="115"/>
      <c r="C43" s="121">
        <v>42615</v>
      </c>
      <c r="D43" s="794" t="s">
        <v>504</v>
      </c>
      <c r="E43" s="794"/>
      <c r="F43" s="794"/>
      <c r="G43" s="794"/>
      <c r="H43" s="795" t="s">
        <v>1318</v>
      </c>
      <c r="I43" s="796"/>
      <c r="J43" s="796"/>
      <c r="K43" s="796"/>
      <c r="L43" s="796"/>
      <c r="M43" s="797"/>
    </row>
    <row r="44" spans="1:13" ht="15" x14ac:dyDescent="0.3">
      <c r="A44" s="115"/>
      <c r="B44" s="115"/>
      <c r="C44" s="726"/>
      <c r="D44" s="863"/>
      <c r="E44" s="863"/>
      <c r="F44" s="863"/>
      <c r="G44" s="863"/>
      <c r="H44" s="863"/>
      <c r="I44" s="863"/>
      <c r="J44" s="863"/>
      <c r="K44" s="863"/>
      <c r="L44" s="863"/>
      <c r="M44" s="863"/>
    </row>
    <row r="45" spans="1:13" ht="15" x14ac:dyDescent="0.3">
      <c r="A45" s="115"/>
      <c r="B45" s="115"/>
      <c r="C45" s="726"/>
      <c r="D45" s="863"/>
      <c r="E45" s="863"/>
      <c r="F45" s="863"/>
      <c r="G45" s="863"/>
      <c r="H45" s="863"/>
      <c r="I45" s="863"/>
      <c r="J45" s="863"/>
      <c r="K45" s="863"/>
      <c r="L45" s="863"/>
      <c r="M45" s="863"/>
    </row>
    <row r="46" spans="1:13" ht="15" x14ac:dyDescent="0.3">
      <c r="A46" s="115"/>
      <c r="B46" s="115"/>
      <c r="C46" s="726"/>
      <c r="D46" s="863"/>
      <c r="E46" s="863"/>
      <c r="F46" s="863"/>
      <c r="G46" s="863"/>
      <c r="H46" s="863"/>
      <c r="I46" s="863"/>
      <c r="J46" s="863"/>
      <c r="K46" s="863"/>
      <c r="L46" s="863"/>
      <c r="M46" s="863"/>
    </row>
    <row r="47" spans="1:13" ht="15" x14ac:dyDescent="0.3">
      <c r="A47" s="115"/>
      <c r="B47" s="115"/>
      <c r="C47" s="726"/>
      <c r="D47" s="863"/>
      <c r="E47" s="863"/>
      <c r="F47" s="863"/>
      <c r="G47" s="863"/>
      <c r="H47" s="863"/>
      <c r="I47" s="863"/>
      <c r="J47" s="863"/>
      <c r="K47" s="863"/>
      <c r="L47" s="863"/>
      <c r="M47" s="863"/>
    </row>
    <row r="48" spans="1:13" ht="15" x14ac:dyDescent="0.3">
      <c r="A48" s="115"/>
      <c r="B48" s="115"/>
      <c r="C48" s="726"/>
      <c r="D48" s="863"/>
      <c r="E48" s="863"/>
      <c r="F48" s="863"/>
      <c r="G48" s="863"/>
      <c r="H48" s="863"/>
      <c r="I48" s="863"/>
      <c r="J48" s="863"/>
      <c r="K48" s="863"/>
      <c r="L48" s="863"/>
      <c r="M48" s="863"/>
    </row>
    <row r="49" spans="1:13" ht="15" x14ac:dyDescent="0.3">
      <c r="A49" s="115"/>
      <c r="B49" s="115"/>
      <c r="C49" s="726"/>
      <c r="D49" s="863"/>
      <c r="E49" s="863"/>
      <c r="F49" s="863"/>
      <c r="G49" s="863"/>
      <c r="H49" s="863"/>
      <c r="I49" s="863"/>
      <c r="J49" s="863"/>
      <c r="K49" s="863"/>
      <c r="L49" s="863"/>
      <c r="M49" s="863"/>
    </row>
    <row r="50" spans="1:13" ht="15" x14ac:dyDescent="0.3">
      <c r="A50" s="115"/>
      <c r="B50" s="115"/>
      <c r="C50" s="726"/>
      <c r="D50" s="863"/>
      <c r="E50" s="863"/>
      <c r="F50" s="863"/>
      <c r="G50" s="863"/>
      <c r="H50" s="863"/>
      <c r="I50" s="863"/>
      <c r="J50" s="863"/>
      <c r="K50" s="863"/>
      <c r="L50" s="863"/>
      <c r="M50" s="863"/>
    </row>
  </sheetData>
  <sheetProtection algorithmName="SHA-512" hashValue="ZAg3q1f8gHFhA56Sv82sWXyNBZIoyeE7rkJzZjZqnJ+a/vlTOHM7lYxwVLRJCe+bYSBJPGdDTT4413wPGNI/XQ==" saltValue="mhiGeirtM+81J36Gto7vyA==" spinCount="100000" sheet="1" objects="1" scenarios="1"/>
  <mergeCells count="90">
    <mergeCell ref="D50:G50"/>
    <mergeCell ref="H50:M50"/>
    <mergeCell ref="D47:G47"/>
    <mergeCell ref="H47:M47"/>
    <mergeCell ref="D48:G48"/>
    <mergeCell ref="H48:M48"/>
    <mergeCell ref="D49:G49"/>
    <mergeCell ref="H49:M49"/>
    <mergeCell ref="D44:G44"/>
    <mergeCell ref="H44:M44"/>
    <mergeCell ref="D45:G45"/>
    <mergeCell ref="H45:M45"/>
    <mergeCell ref="D46:G46"/>
    <mergeCell ref="H46:M46"/>
    <mergeCell ref="D41:G41"/>
    <mergeCell ref="H41:M41"/>
    <mergeCell ref="D42:G42"/>
    <mergeCell ref="H42:M42"/>
    <mergeCell ref="D43:G43"/>
    <mergeCell ref="H43:M43"/>
    <mergeCell ref="C40:M40"/>
    <mergeCell ref="B31:D31"/>
    <mergeCell ref="E31:M31"/>
    <mergeCell ref="B32:D32"/>
    <mergeCell ref="E32:I32"/>
    <mergeCell ref="J32:M32"/>
    <mergeCell ref="B33:D33"/>
    <mergeCell ref="E33:M33"/>
    <mergeCell ref="E34:M34"/>
    <mergeCell ref="B35:M35"/>
    <mergeCell ref="B36:M36"/>
    <mergeCell ref="B37:M37"/>
    <mergeCell ref="B38:M38"/>
    <mergeCell ref="B29:D29"/>
    <mergeCell ref="E29:M29"/>
    <mergeCell ref="B30:D30"/>
    <mergeCell ref="F30:G30"/>
    <mergeCell ref="I30:J30"/>
    <mergeCell ref="K30:L30"/>
    <mergeCell ref="B26:D26"/>
    <mergeCell ref="E26:M26"/>
    <mergeCell ref="B27:D27"/>
    <mergeCell ref="E27:M27"/>
    <mergeCell ref="B28:D28"/>
    <mergeCell ref="E28:M28"/>
    <mergeCell ref="B25:D25"/>
    <mergeCell ref="E25:M25"/>
    <mergeCell ref="B19:D19"/>
    <mergeCell ref="E19:M19"/>
    <mergeCell ref="B20:D20"/>
    <mergeCell ref="E20:F20"/>
    <mergeCell ref="G20:H20"/>
    <mergeCell ref="I20:M20"/>
    <mergeCell ref="B21:M21"/>
    <mergeCell ref="B22:M22"/>
    <mergeCell ref="B23:M23"/>
    <mergeCell ref="B24:D24"/>
    <mergeCell ref="E24:M24"/>
    <mergeCell ref="B18:D18"/>
    <mergeCell ref="E18:M18"/>
    <mergeCell ref="B13:D13"/>
    <mergeCell ref="E13:M13"/>
    <mergeCell ref="B14:D14"/>
    <mergeCell ref="E14:M14"/>
    <mergeCell ref="B15:D15"/>
    <mergeCell ref="E15:M15"/>
    <mergeCell ref="B16:D16"/>
    <mergeCell ref="E16:M16"/>
    <mergeCell ref="B17:D17"/>
    <mergeCell ref="E17:G17"/>
    <mergeCell ref="H17:M17"/>
    <mergeCell ref="B10:D10"/>
    <mergeCell ref="E10:M10"/>
    <mergeCell ref="B11:D11"/>
    <mergeCell ref="E11:M11"/>
    <mergeCell ref="B12:D12"/>
    <mergeCell ref="E12:M12"/>
    <mergeCell ref="B9:D9"/>
    <mergeCell ref="E9:M9"/>
    <mergeCell ref="B2:M2"/>
    <mergeCell ref="B3:M3"/>
    <mergeCell ref="B4:E4"/>
    <mergeCell ref="F4:I4"/>
    <mergeCell ref="J4:M4"/>
    <mergeCell ref="B5:J5"/>
    <mergeCell ref="B6:M6"/>
    <mergeCell ref="B7:J7"/>
    <mergeCell ref="B8:D8"/>
    <mergeCell ref="E8:G8"/>
    <mergeCell ref="H8:M8"/>
  </mergeCells>
  <hyperlinks>
    <hyperlink ref="A1" location="'5.1.2.b.1.b'!A1" display="REGRESAR"/>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workbookViewId="0"/>
  </sheetViews>
  <sheetFormatPr defaultColWidth="11.44140625" defaultRowHeight="13.2" x14ac:dyDescent="0.25"/>
  <cols>
    <col min="1" max="1" width="11.44140625" style="735"/>
    <col min="2" max="2" width="42.44140625" style="735" customWidth="1"/>
    <col min="3" max="3" width="13.5546875" style="736" bestFit="1" customWidth="1"/>
    <col min="4" max="11" width="10.6640625" style="736" bestFit="1" customWidth="1"/>
    <col min="12" max="16384" width="11.44140625" style="735"/>
  </cols>
  <sheetData>
    <row r="1" spans="1:11" ht="14.4" x14ac:dyDescent="0.3">
      <c r="A1" s="734" t="s">
        <v>178</v>
      </c>
      <c r="C1" s="758" t="s">
        <v>413</v>
      </c>
    </row>
    <row r="2" spans="1:11" ht="15.6" x14ac:dyDescent="0.3">
      <c r="A2" s="734"/>
      <c r="B2" s="280" t="s">
        <v>375</v>
      </c>
    </row>
    <row r="3" spans="1:11" ht="15" x14ac:dyDescent="0.25">
      <c r="B3" s="737" t="s">
        <v>158</v>
      </c>
      <c r="C3" s="738"/>
      <c r="D3" s="738"/>
      <c r="E3" s="738"/>
      <c r="F3" s="738"/>
      <c r="G3" s="738"/>
      <c r="H3" s="738"/>
    </row>
    <row r="4" spans="1:11" ht="15" x14ac:dyDescent="0.25">
      <c r="B4" s="737" t="s">
        <v>340</v>
      </c>
      <c r="C4" s="738"/>
      <c r="D4" s="738"/>
      <c r="E4" s="738"/>
      <c r="F4" s="738"/>
      <c r="G4" s="749"/>
      <c r="H4" s="738"/>
      <c r="I4" s="275"/>
      <c r="J4" s="275"/>
      <c r="K4" s="753"/>
    </row>
    <row r="5" spans="1:11" s="739" customFormat="1" ht="15" x14ac:dyDescent="0.25">
      <c r="B5" s="737" t="s">
        <v>341</v>
      </c>
      <c r="C5" s="740"/>
      <c r="D5" s="740"/>
      <c r="E5" s="740"/>
      <c r="F5" s="740"/>
      <c r="G5" s="756"/>
      <c r="H5" s="740"/>
      <c r="I5" s="755"/>
      <c r="J5" s="755"/>
      <c r="K5" s="754"/>
    </row>
    <row r="6" spans="1:11" ht="15" x14ac:dyDescent="0.25">
      <c r="B6" s="737" t="s">
        <v>1270</v>
      </c>
      <c r="C6" s="738"/>
      <c r="D6" s="738"/>
      <c r="E6" s="738"/>
      <c r="F6" s="738"/>
      <c r="G6" s="749"/>
      <c r="H6" s="749"/>
      <c r="I6" s="275"/>
      <c r="J6" s="275"/>
      <c r="K6" s="753"/>
    </row>
    <row r="7" spans="1:11" ht="15" x14ac:dyDescent="0.25">
      <c r="B7" s="741"/>
      <c r="C7" s="738"/>
      <c r="D7" s="738"/>
      <c r="E7" s="738"/>
      <c r="F7" s="738"/>
      <c r="G7" s="738"/>
      <c r="H7" s="738"/>
    </row>
    <row r="8" spans="1:11" ht="15.6" x14ac:dyDescent="0.25">
      <c r="B8" s="89" t="s">
        <v>1487</v>
      </c>
      <c r="C8" s="87"/>
      <c r="D8" s="87"/>
      <c r="E8" s="87"/>
      <c r="F8" s="87"/>
      <c r="G8" s="87"/>
      <c r="H8" s="87"/>
      <c r="I8" s="540"/>
      <c r="J8" s="540"/>
      <c r="K8" s="540"/>
    </row>
    <row r="9" spans="1:11" ht="15.75" customHeight="1" x14ac:dyDescent="0.25">
      <c r="B9" s="1034" t="s">
        <v>1713</v>
      </c>
      <c r="C9" s="1034"/>
      <c r="D9" s="1034"/>
      <c r="E9" s="1034"/>
      <c r="F9" s="1034"/>
      <c r="G9" s="1034"/>
      <c r="H9" s="1034"/>
      <c r="I9" s="1034"/>
      <c r="J9" s="1034"/>
      <c r="K9" s="742"/>
    </row>
    <row r="10" spans="1:11" x14ac:dyDescent="0.25">
      <c r="B10" s="1297" t="s">
        <v>353</v>
      </c>
      <c r="C10" s="1299" t="s">
        <v>137</v>
      </c>
      <c r="D10" s="1299"/>
      <c r="E10" s="1299"/>
      <c r="F10" s="1299"/>
      <c r="G10" s="1299"/>
      <c r="H10" s="1299"/>
      <c r="I10" s="1299"/>
      <c r="J10" s="1299"/>
      <c r="K10" s="1299"/>
    </row>
    <row r="11" spans="1:11" x14ac:dyDescent="0.25">
      <c r="B11" s="1298"/>
      <c r="C11" s="784">
        <v>2008</v>
      </c>
      <c r="D11" s="784">
        <v>2009</v>
      </c>
      <c r="E11" s="784">
        <v>2010</v>
      </c>
      <c r="F11" s="784">
        <v>2011</v>
      </c>
      <c r="G11" s="784">
        <v>2012</v>
      </c>
      <c r="H11" s="784">
        <v>2013</v>
      </c>
      <c r="I11" s="784">
        <v>2014</v>
      </c>
      <c r="J11" s="784">
        <v>2015</v>
      </c>
      <c r="K11" s="784">
        <v>2016</v>
      </c>
    </row>
    <row r="12" spans="1:11" x14ac:dyDescent="0.25">
      <c r="B12" s="785" t="s">
        <v>1564</v>
      </c>
      <c r="C12" s="786">
        <v>4404089</v>
      </c>
      <c r="D12" s="786">
        <v>4469336</v>
      </c>
      <c r="E12" s="787">
        <v>4562087.0000000075</v>
      </c>
      <c r="F12" s="788">
        <v>4614497.9999999907</v>
      </c>
      <c r="G12" s="787">
        <v>4667076.0000000112</v>
      </c>
      <c r="H12" s="787">
        <v>4717681.0000000019</v>
      </c>
      <c r="I12" s="787">
        <v>4772097.9999999944</v>
      </c>
      <c r="J12" s="787">
        <v>4833752.0000000028</v>
      </c>
      <c r="K12" s="787">
        <v>4889762.0000000028</v>
      </c>
    </row>
    <row r="13" spans="1:11" ht="26.4" x14ac:dyDescent="0.25">
      <c r="B13" s="743" t="s">
        <v>1709</v>
      </c>
      <c r="C13" s="617">
        <v>24.899999618530273</v>
      </c>
      <c r="D13" s="617">
        <v>25.170000076293945</v>
      </c>
      <c r="E13" s="617">
        <v>24.139999389648438</v>
      </c>
      <c r="F13" s="617">
        <v>25.559999465942383</v>
      </c>
      <c r="G13" s="617">
        <v>24.540000915527344</v>
      </c>
      <c r="H13" s="617">
        <v>24.146418547587299</v>
      </c>
      <c r="I13" s="275">
        <v>26.585895763247052</v>
      </c>
      <c r="J13" s="275">
        <v>21.120839463836781</v>
      </c>
      <c r="K13" s="275">
        <v>21.259807737063667</v>
      </c>
    </row>
    <row r="14" spans="1:11" x14ac:dyDescent="0.25">
      <c r="B14" s="744" t="s">
        <v>1548</v>
      </c>
      <c r="C14" s="618"/>
      <c r="D14" s="618"/>
      <c r="E14" s="618"/>
      <c r="F14" s="618"/>
      <c r="G14" s="618"/>
      <c r="H14" s="618"/>
      <c r="I14" s="618"/>
      <c r="J14" s="618"/>
      <c r="K14" s="618"/>
    </row>
    <row r="15" spans="1:11" x14ac:dyDescent="0.25">
      <c r="B15" s="603" t="s">
        <v>1554</v>
      </c>
      <c r="C15" s="618">
        <v>8.26</v>
      </c>
      <c r="D15" s="618">
        <v>8.26</v>
      </c>
      <c r="E15" s="618">
        <v>8.26</v>
      </c>
      <c r="F15" s="618">
        <v>8.26</v>
      </c>
      <c r="G15" s="618">
        <v>8.26</v>
      </c>
      <c r="H15" s="618">
        <v>8.26</v>
      </c>
      <c r="I15" s="618">
        <v>8.26</v>
      </c>
      <c r="J15" s="618">
        <v>11.69</v>
      </c>
      <c r="K15" s="618">
        <v>11.69</v>
      </c>
    </row>
    <row r="16" spans="1:11" x14ac:dyDescent="0.25">
      <c r="B16" s="603" t="s">
        <v>1555</v>
      </c>
      <c r="C16" s="618">
        <f>C13-C15</f>
        <v>16.639999618530275</v>
      </c>
      <c r="D16" s="618">
        <f t="shared" ref="D16:I16" si="0">D13-D15</f>
        <v>16.910000076293947</v>
      </c>
      <c r="E16" s="618">
        <f t="shared" si="0"/>
        <v>15.879999389648438</v>
      </c>
      <c r="F16" s="618">
        <f t="shared" si="0"/>
        <v>17.299999465942385</v>
      </c>
      <c r="G16" s="618">
        <f t="shared" si="0"/>
        <v>16.280000915527346</v>
      </c>
      <c r="H16" s="618">
        <f>H13-H15</f>
        <v>15.886418547587299</v>
      </c>
      <c r="I16" s="618">
        <f t="shared" si="0"/>
        <v>18.325895763247054</v>
      </c>
      <c r="J16" s="618">
        <f>J13-J15</f>
        <v>9.4308394638367812</v>
      </c>
      <c r="K16" s="618">
        <f>+K13-K15</f>
        <v>9.5698077370636678</v>
      </c>
    </row>
    <row r="17" spans="2:13" x14ac:dyDescent="0.25">
      <c r="B17" s="603"/>
      <c r="C17" s="618"/>
      <c r="D17" s="618"/>
      <c r="E17" s="618"/>
      <c r="F17" s="618"/>
      <c r="G17" s="618"/>
      <c r="H17" s="618"/>
      <c r="I17" s="618"/>
      <c r="J17" s="618"/>
      <c r="K17" s="618"/>
    </row>
    <row r="18" spans="2:13" ht="26.4" x14ac:dyDescent="0.25">
      <c r="B18" s="601" t="s">
        <v>1710</v>
      </c>
      <c r="C18" s="617">
        <v>8.26</v>
      </c>
      <c r="D18" s="617">
        <v>8.26</v>
      </c>
      <c r="E18" s="617">
        <v>8.26</v>
      </c>
      <c r="F18" s="617">
        <v>8.26</v>
      </c>
      <c r="G18" s="617">
        <v>8.26</v>
      </c>
      <c r="H18" s="617">
        <v>8.26</v>
      </c>
      <c r="I18" s="617">
        <v>8.26</v>
      </c>
      <c r="J18" s="617">
        <v>11.69</v>
      </c>
      <c r="K18" s="618">
        <v>11.69</v>
      </c>
    </row>
    <row r="19" spans="2:13" ht="14.4" x14ac:dyDescent="0.25">
      <c r="B19" s="602" t="s">
        <v>1548</v>
      </c>
      <c r="C19" s="618"/>
      <c r="D19" s="618"/>
      <c r="E19" s="618"/>
      <c r="F19" s="618"/>
      <c r="G19" s="618"/>
      <c r="H19" s="618"/>
      <c r="I19" s="618"/>
      <c r="J19" s="618"/>
      <c r="K19" s="750"/>
    </row>
    <row r="20" spans="2:13" x14ac:dyDescent="0.25">
      <c r="B20" s="603" t="s">
        <v>1549</v>
      </c>
      <c r="C20" s="618">
        <v>8.26</v>
      </c>
      <c r="D20" s="618">
        <v>8.26</v>
      </c>
      <c r="E20" s="618">
        <v>8.26</v>
      </c>
      <c r="F20" s="618">
        <v>8.26</v>
      </c>
      <c r="G20" s="618">
        <v>8.26</v>
      </c>
      <c r="H20" s="618">
        <v>8.26</v>
      </c>
      <c r="I20" s="618">
        <v>8.26</v>
      </c>
      <c r="J20" s="618">
        <v>11.69</v>
      </c>
      <c r="K20" s="618">
        <v>11.69</v>
      </c>
    </row>
    <row r="21" spans="2:13" x14ac:dyDescent="0.25">
      <c r="B21" s="603" t="s">
        <v>1550</v>
      </c>
      <c r="C21" s="618" t="s">
        <v>29</v>
      </c>
      <c r="D21" s="618" t="s">
        <v>29</v>
      </c>
      <c r="E21" s="618" t="s">
        <v>29</v>
      </c>
      <c r="F21" s="618" t="s">
        <v>29</v>
      </c>
      <c r="G21" s="618" t="s">
        <v>29</v>
      </c>
      <c r="H21" s="618" t="s">
        <v>29</v>
      </c>
      <c r="I21" s="618" t="s">
        <v>29</v>
      </c>
      <c r="J21" s="618" t="s">
        <v>29</v>
      </c>
      <c r="K21" s="618" t="s">
        <v>29</v>
      </c>
    </row>
    <row r="22" spans="2:13" x14ac:dyDescent="0.25">
      <c r="B22" s="603" t="s">
        <v>1551</v>
      </c>
      <c r="C22" s="618" t="s">
        <v>29</v>
      </c>
      <c r="D22" s="618" t="s">
        <v>29</v>
      </c>
      <c r="E22" s="618" t="s">
        <v>29</v>
      </c>
      <c r="F22" s="618" t="s">
        <v>29</v>
      </c>
      <c r="G22" s="618" t="s">
        <v>29</v>
      </c>
      <c r="H22" s="618" t="s">
        <v>29</v>
      </c>
      <c r="I22" s="618" t="s">
        <v>29</v>
      </c>
      <c r="J22" s="618" t="s">
        <v>29</v>
      </c>
      <c r="K22" s="618" t="s">
        <v>29</v>
      </c>
    </row>
    <row r="23" spans="2:13" x14ac:dyDescent="0.25">
      <c r="B23" s="603" t="s">
        <v>1552</v>
      </c>
      <c r="C23" s="618" t="s">
        <v>29</v>
      </c>
      <c r="D23" s="618" t="s">
        <v>29</v>
      </c>
      <c r="E23" s="618" t="s">
        <v>29</v>
      </c>
      <c r="F23" s="618" t="s">
        <v>29</v>
      </c>
      <c r="G23" s="618" t="s">
        <v>29</v>
      </c>
      <c r="H23" s="618" t="s">
        <v>29</v>
      </c>
      <c r="I23" s="618" t="s">
        <v>29</v>
      </c>
      <c r="J23" s="618" t="s">
        <v>29</v>
      </c>
      <c r="K23" s="618" t="s">
        <v>29</v>
      </c>
    </row>
    <row r="24" spans="2:13" ht="14.4" x14ac:dyDescent="0.25">
      <c r="B24" s="604"/>
      <c r="C24" s="618"/>
      <c r="D24" s="618"/>
      <c r="E24" s="618"/>
      <c r="F24" s="618"/>
      <c r="G24" s="618"/>
      <c r="H24" s="618"/>
      <c r="I24" s="618"/>
      <c r="J24" s="618" t="s">
        <v>1553</v>
      </c>
      <c r="K24" s="750"/>
    </row>
    <row r="25" spans="2:13" x14ac:dyDescent="0.25">
      <c r="B25" s="605" t="s">
        <v>1556</v>
      </c>
      <c r="C25" s="618"/>
      <c r="D25" s="618"/>
      <c r="E25" s="618"/>
      <c r="F25" s="618"/>
      <c r="G25" s="618"/>
      <c r="H25" s="618"/>
      <c r="I25" s="618"/>
      <c r="J25" s="618"/>
      <c r="K25" s="618"/>
    </row>
    <row r="26" spans="2:13" ht="42" x14ac:dyDescent="0.25">
      <c r="B26" s="620" t="s">
        <v>1565</v>
      </c>
      <c r="C26" s="618">
        <v>71.2</v>
      </c>
      <c r="D26" s="618">
        <v>71.540000000000006</v>
      </c>
      <c r="E26" s="618">
        <v>72.27</v>
      </c>
      <c r="F26" s="618">
        <v>70.89</v>
      </c>
      <c r="G26" s="618">
        <v>72.81</v>
      </c>
      <c r="H26" s="618">
        <v>73.040000000000006</v>
      </c>
      <c r="I26" s="618">
        <v>71.5</v>
      </c>
      <c r="J26" s="618">
        <v>76.849999999999994</v>
      </c>
      <c r="K26" s="619">
        <v>76.599999999999994</v>
      </c>
      <c r="L26" s="757"/>
    </row>
    <row r="27" spans="2:13" ht="39.6" x14ac:dyDescent="0.25">
      <c r="B27" s="620" t="s">
        <v>1557</v>
      </c>
      <c r="C27" s="618">
        <v>20.54</v>
      </c>
      <c r="D27" s="618">
        <v>20.199999999999989</v>
      </c>
      <c r="E27" s="618">
        <v>19.47</v>
      </c>
      <c r="F27" s="618">
        <v>20.849999999999994</v>
      </c>
      <c r="G27" s="618">
        <v>18.93</v>
      </c>
      <c r="H27" s="618">
        <v>18.7</v>
      </c>
      <c r="I27" s="618">
        <v>20.239999999999998</v>
      </c>
      <c r="J27" s="618">
        <v>11.46</v>
      </c>
      <c r="K27" s="750">
        <v>11.71</v>
      </c>
      <c r="L27" s="757"/>
      <c r="M27" s="746">
        <f>M17+M25+M26</f>
        <v>0</v>
      </c>
    </row>
    <row r="28" spans="2:13" x14ac:dyDescent="0.25">
      <c r="B28" s="745" t="s">
        <v>1711</v>
      </c>
      <c r="C28" s="751">
        <f t="shared" ref="C28:G28" si="1">C18+C26+C27</f>
        <v>100</v>
      </c>
      <c r="D28" s="751">
        <f t="shared" si="1"/>
        <v>100</v>
      </c>
      <c r="E28" s="751">
        <f t="shared" si="1"/>
        <v>100</v>
      </c>
      <c r="F28" s="751">
        <f t="shared" si="1"/>
        <v>100</v>
      </c>
      <c r="G28" s="751">
        <f t="shared" si="1"/>
        <v>100</v>
      </c>
      <c r="H28" s="751">
        <f>H18+H26+H27</f>
        <v>100.00000000000001</v>
      </c>
      <c r="I28" s="751">
        <f>I18+I26+I27</f>
        <v>100</v>
      </c>
      <c r="J28" s="751">
        <f>J18+J26+J27</f>
        <v>100</v>
      </c>
      <c r="K28" s="752">
        <f>K18+K26+K27</f>
        <v>100</v>
      </c>
    </row>
    <row r="29" spans="2:13" ht="14.4" x14ac:dyDescent="0.3">
      <c r="B29" s="747"/>
      <c r="C29" s="748"/>
      <c r="D29" s="748"/>
      <c r="E29" s="748"/>
      <c r="F29" s="748"/>
      <c r="G29" s="748"/>
      <c r="H29" s="748"/>
      <c r="I29" s="748"/>
      <c r="J29" s="748"/>
      <c r="K29" s="748"/>
    </row>
    <row r="30" spans="2:13" ht="12.75" customHeight="1" x14ac:dyDescent="0.25">
      <c r="B30" s="1295" t="s">
        <v>1712</v>
      </c>
      <c r="C30" s="1295"/>
      <c r="D30" s="1295"/>
      <c r="E30" s="1295"/>
      <c r="F30" s="1295"/>
      <c r="G30" s="1295"/>
      <c r="H30" s="1295"/>
      <c r="I30" s="1295"/>
      <c r="J30" s="1295"/>
      <c r="K30" s="1295"/>
    </row>
    <row r="31" spans="2:13" ht="12.75" customHeight="1" x14ac:dyDescent="0.25">
      <c r="B31" s="1295" t="s">
        <v>1558</v>
      </c>
      <c r="C31" s="1295"/>
      <c r="D31" s="1295"/>
      <c r="E31" s="1295"/>
      <c r="F31" s="1295"/>
      <c r="G31" s="1295"/>
      <c r="H31" s="1295"/>
      <c r="I31" s="1295"/>
      <c r="J31" s="1295"/>
      <c r="K31" s="1295"/>
    </row>
    <row r="32" spans="2:13" ht="93" customHeight="1" x14ac:dyDescent="0.25">
      <c r="B32" s="1295" t="s">
        <v>1715</v>
      </c>
      <c r="C32" s="1295"/>
      <c r="D32" s="1295"/>
      <c r="E32" s="1295"/>
      <c r="F32" s="1295"/>
      <c r="G32" s="1295"/>
      <c r="H32" s="1295"/>
      <c r="I32" s="1295"/>
      <c r="J32" s="1295"/>
      <c r="K32" s="1295"/>
    </row>
    <row r="33" spans="2:11" ht="42.75" customHeight="1" x14ac:dyDescent="0.25">
      <c r="B33" s="1296" t="s">
        <v>1714</v>
      </c>
      <c r="C33" s="1296"/>
      <c r="D33" s="1296"/>
      <c r="E33" s="1296"/>
      <c r="F33" s="1296"/>
      <c r="G33" s="1296"/>
      <c r="H33" s="1296"/>
      <c r="I33" s="1296"/>
      <c r="J33" s="1296"/>
      <c r="K33" s="742"/>
    </row>
  </sheetData>
  <sheetProtection algorithmName="SHA-512" hashValue="mEp9W2sP3seTWXwR0CZKzARErSmpXvHd1CZ7zVWdFuy1o+CaicfUZE4xgTNZ7zVCAx+9iQnohpRgfqfjJwLb5A==" saltValue="PAUp1eyqM7v0Dvi9jCY2TA==" spinCount="100000" sheet="1" objects="1" scenarios="1"/>
  <mergeCells count="7">
    <mergeCell ref="B9:J9"/>
    <mergeCell ref="B30:K30"/>
    <mergeCell ref="B31:K31"/>
    <mergeCell ref="B32:K32"/>
    <mergeCell ref="B33:J33"/>
    <mergeCell ref="B10:B11"/>
    <mergeCell ref="C10:K10"/>
  </mergeCells>
  <conditionalFormatting sqref="J9">
    <cfRule type="cellIs" dxfId="0" priority="1" stopIfTrue="1" operator="notEqual">
      <formula>100-#REF!-#REF!</formula>
    </cfRule>
  </conditionalFormatting>
  <hyperlinks>
    <hyperlink ref="A1" location="'C5'!A1" display="Regresar"/>
    <hyperlink ref="C1" location="M5.1.2.e.1.!A1" display="Ver metadato "/>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4"/>
  <sheetViews>
    <sheetView showGridLines="0" workbookViewId="0"/>
  </sheetViews>
  <sheetFormatPr defaultColWidth="11.5546875" defaultRowHeight="14.4" x14ac:dyDescent="0.3"/>
  <sheetData>
    <row r="1" spans="1:13" x14ac:dyDescent="0.3">
      <c r="A1" s="106" t="s">
        <v>178</v>
      </c>
    </row>
    <row r="2" spans="1:13" ht="15.6" x14ac:dyDescent="0.3">
      <c r="B2" s="828" t="s">
        <v>202</v>
      </c>
      <c r="C2" s="828"/>
      <c r="D2" s="828"/>
      <c r="E2" s="828"/>
      <c r="F2" s="828"/>
      <c r="G2" s="828"/>
      <c r="H2" s="828"/>
      <c r="I2" s="828"/>
      <c r="J2" s="828"/>
      <c r="K2" s="828"/>
      <c r="L2" s="828"/>
      <c r="M2" s="828"/>
    </row>
    <row r="3" spans="1:13" ht="15.6" thickBot="1" x14ac:dyDescent="0.35">
      <c r="B3" s="827"/>
      <c r="C3" s="827"/>
      <c r="D3" s="827"/>
      <c r="E3" s="827"/>
      <c r="F3" s="827"/>
      <c r="G3" s="827"/>
      <c r="H3" s="827"/>
      <c r="I3" s="827"/>
      <c r="J3" s="827"/>
      <c r="K3" s="827"/>
      <c r="L3" s="827"/>
      <c r="M3" s="827"/>
    </row>
    <row r="4" spans="1:13" ht="16.2" thickBot="1" x14ac:dyDescent="0.35">
      <c r="B4" s="847" t="s">
        <v>203</v>
      </c>
      <c r="C4" s="848"/>
      <c r="D4" s="848"/>
      <c r="E4" s="848"/>
      <c r="F4" s="848" t="s">
        <v>204</v>
      </c>
      <c r="G4" s="848"/>
      <c r="H4" s="848"/>
      <c r="I4" s="848"/>
      <c r="J4" s="848" t="s">
        <v>205</v>
      </c>
      <c r="K4" s="848"/>
      <c r="L4" s="848"/>
      <c r="M4" s="849"/>
    </row>
    <row r="5" spans="1:13" ht="15" x14ac:dyDescent="0.3">
      <c r="B5" s="845" t="s">
        <v>206</v>
      </c>
      <c r="C5" s="845"/>
      <c r="D5" s="845"/>
      <c r="E5" s="845"/>
      <c r="F5" s="845"/>
      <c r="G5" s="845"/>
      <c r="H5" s="845"/>
      <c r="I5" s="845"/>
      <c r="J5" s="845"/>
      <c r="K5" s="715"/>
      <c r="L5" s="715"/>
      <c r="M5" s="715"/>
    </row>
    <row r="6" spans="1:13" ht="15.6" x14ac:dyDescent="0.3">
      <c r="B6" s="828" t="s">
        <v>207</v>
      </c>
      <c r="C6" s="828"/>
      <c r="D6" s="828"/>
      <c r="E6" s="828"/>
      <c r="F6" s="828"/>
      <c r="G6" s="828"/>
      <c r="H6" s="828"/>
      <c r="I6" s="828"/>
      <c r="J6" s="828"/>
      <c r="K6" s="828"/>
      <c r="L6" s="828"/>
      <c r="M6" s="828"/>
    </row>
    <row r="7" spans="1:13" ht="15.6" thickBot="1" x14ac:dyDescent="0.35">
      <c r="B7" s="827"/>
      <c r="C7" s="827"/>
      <c r="D7" s="827"/>
      <c r="E7" s="827"/>
      <c r="F7" s="827"/>
      <c r="G7" s="827"/>
      <c r="H7" s="827"/>
      <c r="I7" s="827"/>
      <c r="J7" s="827"/>
      <c r="K7" s="715"/>
      <c r="L7" s="715"/>
      <c r="M7" s="715"/>
    </row>
    <row r="8" spans="1:13" ht="15" x14ac:dyDescent="0.3">
      <c r="B8" s="829" t="s">
        <v>208</v>
      </c>
      <c r="C8" s="830"/>
      <c r="D8" s="830"/>
      <c r="E8" s="830" t="s">
        <v>367</v>
      </c>
      <c r="F8" s="830"/>
      <c r="G8" s="830"/>
      <c r="H8" s="830" t="s">
        <v>209</v>
      </c>
      <c r="I8" s="830"/>
      <c r="J8" s="830"/>
      <c r="K8" s="830"/>
      <c r="L8" s="830"/>
      <c r="M8" s="846"/>
    </row>
    <row r="9" spans="1:13" ht="15.6" x14ac:dyDescent="0.3">
      <c r="B9" s="820" t="s">
        <v>210</v>
      </c>
      <c r="C9" s="796"/>
      <c r="D9" s="797"/>
      <c r="E9" s="841" t="s">
        <v>1717</v>
      </c>
      <c r="F9" s="842"/>
      <c r="G9" s="842"/>
      <c r="H9" s="842"/>
      <c r="I9" s="842"/>
      <c r="J9" s="842"/>
      <c r="K9" s="842"/>
      <c r="L9" s="842"/>
      <c r="M9" s="843"/>
    </row>
    <row r="10" spans="1:13" ht="15" x14ac:dyDescent="0.3">
      <c r="B10" s="820" t="s">
        <v>211</v>
      </c>
      <c r="C10" s="796"/>
      <c r="D10" s="797"/>
      <c r="E10" s="795"/>
      <c r="F10" s="796"/>
      <c r="G10" s="796"/>
      <c r="H10" s="796"/>
      <c r="I10" s="796"/>
      <c r="J10" s="796"/>
      <c r="K10" s="796"/>
      <c r="L10" s="796"/>
      <c r="M10" s="844"/>
    </row>
    <row r="11" spans="1:13" ht="15" x14ac:dyDescent="0.3">
      <c r="B11" s="804" t="s">
        <v>1311</v>
      </c>
      <c r="C11" s="794"/>
      <c r="D11" s="794"/>
      <c r="E11" s="805" t="s">
        <v>158</v>
      </c>
      <c r="F11" s="805" t="s">
        <v>158</v>
      </c>
      <c r="G11" s="805" t="s">
        <v>158</v>
      </c>
      <c r="H11" s="805" t="s">
        <v>158</v>
      </c>
      <c r="I11" s="805" t="s">
        <v>158</v>
      </c>
      <c r="J11" s="805" t="s">
        <v>158</v>
      </c>
      <c r="K11" s="805" t="s">
        <v>158</v>
      </c>
      <c r="L11" s="805" t="s">
        <v>158</v>
      </c>
      <c r="M11" s="806" t="s">
        <v>158</v>
      </c>
    </row>
    <row r="12" spans="1:13" ht="15" x14ac:dyDescent="0.3">
      <c r="B12" s="804" t="s">
        <v>1312</v>
      </c>
      <c r="C12" s="794"/>
      <c r="D12" s="794"/>
      <c r="E12" s="805" t="s">
        <v>340</v>
      </c>
      <c r="F12" s="805" t="s">
        <v>340</v>
      </c>
      <c r="G12" s="805" t="s">
        <v>340</v>
      </c>
      <c r="H12" s="805" t="s">
        <v>340</v>
      </c>
      <c r="I12" s="805" t="s">
        <v>340</v>
      </c>
      <c r="J12" s="805" t="s">
        <v>340</v>
      </c>
      <c r="K12" s="805" t="s">
        <v>340</v>
      </c>
      <c r="L12" s="805" t="s">
        <v>340</v>
      </c>
      <c r="M12" s="806" t="s">
        <v>340</v>
      </c>
    </row>
    <row r="13" spans="1:13" ht="15" x14ac:dyDescent="0.3">
      <c r="B13" s="804" t="s">
        <v>1313</v>
      </c>
      <c r="C13" s="794"/>
      <c r="D13" s="794"/>
      <c r="E13" s="821" t="s">
        <v>341</v>
      </c>
      <c r="F13" s="822" t="s">
        <v>341</v>
      </c>
      <c r="G13" s="822" t="s">
        <v>341</v>
      </c>
      <c r="H13" s="822" t="s">
        <v>341</v>
      </c>
      <c r="I13" s="822" t="s">
        <v>341</v>
      </c>
      <c r="J13" s="822" t="s">
        <v>341</v>
      </c>
      <c r="K13" s="822" t="s">
        <v>341</v>
      </c>
      <c r="L13" s="822" t="s">
        <v>341</v>
      </c>
      <c r="M13" s="823" t="s">
        <v>341</v>
      </c>
    </row>
    <row r="14" spans="1:13" ht="15" x14ac:dyDescent="0.3">
      <c r="B14" s="804" t="s">
        <v>215</v>
      </c>
      <c r="C14" s="794"/>
      <c r="D14" s="794"/>
      <c r="E14" s="824"/>
      <c r="F14" s="825"/>
      <c r="G14" s="825"/>
      <c r="H14" s="825"/>
      <c r="I14" s="825"/>
      <c r="J14" s="825"/>
      <c r="K14" s="825"/>
      <c r="L14" s="825"/>
      <c r="M14" s="826"/>
    </row>
    <row r="15" spans="1:13" ht="15" x14ac:dyDescent="0.3">
      <c r="B15" s="804" t="s">
        <v>216</v>
      </c>
      <c r="C15" s="794"/>
      <c r="D15" s="794"/>
      <c r="E15" s="814" t="s">
        <v>443</v>
      </c>
      <c r="F15" s="815"/>
      <c r="G15" s="815"/>
      <c r="H15" s="815"/>
      <c r="I15" s="815"/>
      <c r="J15" s="815"/>
      <c r="K15" s="815"/>
      <c r="L15" s="815"/>
      <c r="M15" s="816"/>
    </row>
    <row r="16" spans="1:13" ht="15" x14ac:dyDescent="0.3">
      <c r="B16" s="804" t="s">
        <v>218</v>
      </c>
      <c r="C16" s="794"/>
      <c r="D16" s="794"/>
      <c r="E16" s="839" t="s">
        <v>376</v>
      </c>
      <c r="F16" s="818"/>
      <c r="G16" s="819"/>
      <c r="H16" s="821" t="s">
        <v>377</v>
      </c>
      <c r="I16" s="822"/>
      <c r="J16" s="822"/>
      <c r="K16" s="822"/>
      <c r="L16" s="822"/>
      <c r="M16" s="823"/>
    </row>
    <row r="17" spans="2:13" ht="15" x14ac:dyDescent="0.3">
      <c r="B17" s="804" t="s">
        <v>221</v>
      </c>
      <c r="C17" s="794"/>
      <c r="D17" s="794"/>
      <c r="E17" s="821"/>
      <c r="F17" s="822"/>
      <c r="G17" s="822"/>
      <c r="H17" s="822"/>
      <c r="I17" s="822"/>
      <c r="J17" s="822"/>
      <c r="K17" s="822"/>
      <c r="L17" s="822"/>
      <c r="M17" s="823"/>
    </row>
    <row r="18" spans="2:13" ht="15" x14ac:dyDescent="0.3">
      <c r="B18" s="820" t="s">
        <v>223</v>
      </c>
      <c r="C18" s="796"/>
      <c r="D18" s="797"/>
      <c r="E18" s="821"/>
      <c r="F18" s="822"/>
      <c r="G18" s="822"/>
      <c r="H18" s="822"/>
      <c r="I18" s="822"/>
      <c r="J18" s="822"/>
      <c r="K18" s="822"/>
      <c r="L18" s="822"/>
      <c r="M18" s="823"/>
    </row>
    <row r="19" spans="2:13" ht="16.2" thickBot="1" x14ac:dyDescent="0.35">
      <c r="B19" s="834" t="s">
        <v>225</v>
      </c>
      <c r="C19" s="835"/>
      <c r="D19" s="836"/>
      <c r="E19" s="860" t="s">
        <v>226</v>
      </c>
      <c r="F19" s="860"/>
      <c r="G19" s="837" t="s">
        <v>227</v>
      </c>
      <c r="H19" s="837"/>
      <c r="I19" s="837" t="s">
        <v>228</v>
      </c>
      <c r="J19" s="837"/>
      <c r="K19" s="837"/>
      <c r="L19" s="837"/>
      <c r="M19" s="838"/>
    </row>
    <row r="20" spans="2:13" ht="15" x14ac:dyDescent="0.3">
      <c r="B20" s="827"/>
      <c r="C20" s="827"/>
      <c r="D20" s="827"/>
      <c r="E20" s="827"/>
      <c r="F20" s="827"/>
      <c r="G20" s="827"/>
      <c r="H20" s="827"/>
      <c r="I20" s="827"/>
      <c r="J20" s="827"/>
      <c r="K20" s="827"/>
      <c r="L20" s="827"/>
      <c r="M20" s="827"/>
    </row>
    <row r="21" spans="2:13" ht="15.6" x14ac:dyDescent="0.3">
      <c r="B21" s="828" t="s">
        <v>229</v>
      </c>
      <c r="C21" s="828"/>
      <c r="D21" s="828"/>
      <c r="E21" s="828"/>
      <c r="F21" s="828"/>
      <c r="G21" s="828"/>
      <c r="H21" s="828"/>
      <c r="I21" s="828"/>
      <c r="J21" s="828"/>
      <c r="K21" s="828"/>
      <c r="L21" s="828"/>
      <c r="M21" s="828"/>
    </row>
    <row r="22" spans="2:13" ht="15.6" thickBot="1" x14ac:dyDescent="0.35">
      <c r="B22" s="827"/>
      <c r="C22" s="827"/>
      <c r="D22" s="827"/>
      <c r="E22" s="827"/>
      <c r="F22" s="827"/>
      <c r="G22" s="827"/>
      <c r="H22" s="827"/>
      <c r="I22" s="827"/>
      <c r="J22" s="827"/>
      <c r="K22" s="827"/>
      <c r="L22" s="827"/>
      <c r="M22" s="827"/>
    </row>
    <row r="23" spans="2:13" ht="15.75" customHeight="1" x14ac:dyDescent="0.3">
      <c r="B23" s="829" t="s">
        <v>230</v>
      </c>
      <c r="C23" s="830"/>
      <c r="D23" s="830"/>
      <c r="E23" s="831" t="s">
        <v>434</v>
      </c>
      <c r="F23" s="832"/>
      <c r="G23" s="832"/>
      <c r="H23" s="832"/>
      <c r="I23" s="832"/>
      <c r="J23" s="832"/>
      <c r="K23" s="832"/>
      <c r="L23" s="832"/>
      <c r="M23" s="833"/>
    </row>
    <row r="24" spans="2:13" ht="409.5" customHeight="1" x14ac:dyDescent="0.3">
      <c r="B24" s="820" t="s">
        <v>231</v>
      </c>
      <c r="C24" s="796"/>
      <c r="D24" s="797"/>
      <c r="E24" s="1300" t="s">
        <v>458</v>
      </c>
      <c r="F24" s="918"/>
      <c r="G24" s="918"/>
      <c r="H24" s="918"/>
      <c r="I24" s="918"/>
      <c r="J24" s="918"/>
      <c r="K24" s="918"/>
      <c r="L24" s="918"/>
      <c r="M24" s="918"/>
    </row>
    <row r="25" spans="2:13" ht="240.75" customHeight="1" x14ac:dyDescent="0.3">
      <c r="B25" s="804" t="s">
        <v>232</v>
      </c>
      <c r="C25" s="794"/>
      <c r="D25" s="794"/>
      <c r="E25" s="821" t="s">
        <v>1718</v>
      </c>
      <c r="F25" s="822"/>
      <c r="G25" s="822"/>
      <c r="H25" s="822"/>
      <c r="I25" s="822"/>
      <c r="J25" s="822"/>
      <c r="K25" s="822"/>
      <c r="L25" s="822"/>
      <c r="M25" s="823"/>
    </row>
    <row r="26" spans="2:13" ht="268.5" customHeight="1" x14ac:dyDescent="0.3">
      <c r="B26" s="804" t="s">
        <v>233</v>
      </c>
      <c r="C26" s="794"/>
      <c r="D26" s="794"/>
      <c r="E26" s="855" t="s">
        <v>1719</v>
      </c>
      <c r="F26" s="805"/>
      <c r="G26" s="805"/>
      <c r="H26" s="805"/>
      <c r="I26" s="805"/>
      <c r="J26" s="805"/>
      <c r="K26" s="805"/>
      <c r="L26" s="805"/>
      <c r="M26" s="806"/>
    </row>
    <row r="27" spans="2:13" ht="341.25" customHeight="1" x14ac:dyDescent="0.3">
      <c r="B27" s="804" t="s">
        <v>234</v>
      </c>
      <c r="C27" s="794"/>
      <c r="D27" s="794"/>
      <c r="E27" s="814" t="s">
        <v>1720</v>
      </c>
      <c r="F27" s="815"/>
      <c r="G27" s="815"/>
      <c r="H27" s="815"/>
      <c r="I27" s="815"/>
      <c r="J27" s="815"/>
      <c r="K27" s="815"/>
      <c r="L27" s="815"/>
      <c r="M27" s="816"/>
    </row>
    <row r="28" spans="2:13" ht="108" customHeight="1" x14ac:dyDescent="0.3">
      <c r="B28" s="804" t="s">
        <v>235</v>
      </c>
      <c r="C28" s="794"/>
      <c r="D28" s="794"/>
      <c r="E28" s="814" t="s">
        <v>1721</v>
      </c>
      <c r="F28" s="815"/>
      <c r="G28" s="815"/>
      <c r="H28" s="815"/>
      <c r="I28" s="815"/>
      <c r="J28" s="815"/>
      <c r="K28" s="815"/>
      <c r="L28" s="815"/>
      <c r="M28" s="816"/>
    </row>
    <row r="29" spans="2:13" ht="15" x14ac:dyDescent="0.3">
      <c r="B29" s="923" t="s">
        <v>236</v>
      </c>
      <c r="C29" s="822"/>
      <c r="D29" s="924"/>
      <c r="E29" s="720"/>
      <c r="F29" s="794" t="s">
        <v>237</v>
      </c>
      <c r="G29" s="794"/>
      <c r="H29" s="720" t="s">
        <v>238</v>
      </c>
      <c r="I29" s="794" t="s">
        <v>239</v>
      </c>
      <c r="J29" s="794"/>
      <c r="K29" s="794" t="s">
        <v>240</v>
      </c>
      <c r="L29" s="794"/>
      <c r="M29" s="721" t="s">
        <v>374</v>
      </c>
    </row>
    <row r="30" spans="2:13" ht="15" x14ac:dyDescent="0.3">
      <c r="B30" s="804" t="s">
        <v>242</v>
      </c>
      <c r="C30" s="794"/>
      <c r="D30" s="794"/>
      <c r="E30" s="805"/>
      <c r="F30" s="805"/>
      <c r="G30" s="805"/>
      <c r="H30" s="805"/>
      <c r="I30" s="805"/>
      <c r="J30" s="805"/>
      <c r="K30" s="805"/>
      <c r="L30" s="805"/>
      <c r="M30" s="806"/>
    </row>
    <row r="31" spans="2:13" ht="15" x14ac:dyDescent="0.3">
      <c r="B31" s="804" t="s">
        <v>218</v>
      </c>
      <c r="C31" s="794"/>
      <c r="D31" s="794"/>
      <c r="E31" s="794" t="s">
        <v>244</v>
      </c>
      <c r="F31" s="794"/>
      <c r="G31" s="794"/>
      <c r="H31" s="794"/>
      <c r="I31" s="794"/>
      <c r="J31" s="794" t="s">
        <v>245</v>
      </c>
      <c r="K31" s="794"/>
      <c r="L31" s="794"/>
      <c r="M31" s="807"/>
    </row>
    <row r="32" spans="2:13" ht="15" x14ac:dyDescent="0.3">
      <c r="B32" s="804" t="s">
        <v>246</v>
      </c>
      <c r="C32" s="794"/>
      <c r="D32" s="794"/>
      <c r="E32" s="805"/>
      <c r="F32" s="805"/>
      <c r="G32" s="805"/>
      <c r="H32" s="805"/>
      <c r="I32" s="805"/>
      <c r="J32" s="805"/>
      <c r="K32" s="805"/>
      <c r="L32" s="805"/>
      <c r="M32" s="806"/>
    </row>
    <row r="33" spans="2:13" ht="15" x14ac:dyDescent="0.3">
      <c r="B33" s="719" t="s">
        <v>248</v>
      </c>
      <c r="C33" s="720"/>
      <c r="D33" s="720"/>
      <c r="E33" s="794"/>
      <c r="F33" s="794"/>
      <c r="G33" s="794"/>
      <c r="H33" s="794"/>
      <c r="I33" s="794"/>
      <c r="J33" s="794"/>
      <c r="K33" s="794"/>
      <c r="L33" s="794"/>
      <c r="M33" s="807"/>
    </row>
    <row r="34" spans="2:13" ht="15" x14ac:dyDescent="0.3">
      <c r="B34" s="808"/>
      <c r="C34" s="809"/>
      <c r="D34" s="809"/>
      <c r="E34" s="809"/>
      <c r="F34" s="809"/>
      <c r="G34" s="809"/>
      <c r="H34" s="809"/>
      <c r="I34" s="809"/>
      <c r="J34" s="809"/>
      <c r="K34" s="809"/>
      <c r="L34" s="809"/>
      <c r="M34" s="810"/>
    </row>
    <row r="35" spans="2:13" ht="15.6" x14ac:dyDescent="0.3">
      <c r="B35" s="811" t="s">
        <v>249</v>
      </c>
      <c r="C35" s="812"/>
      <c r="D35" s="812"/>
      <c r="E35" s="812"/>
      <c r="F35" s="812"/>
      <c r="G35" s="812"/>
      <c r="H35" s="812"/>
      <c r="I35" s="812"/>
      <c r="J35" s="812"/>
      <c r="K35" s="812"/>
      <c r="L35" s="812"/>
      <c r="M35" s="813"/>
    </row>
    <row r="36" spans="2:13" ht="15.6" thickBot="1" x14ac:dyDescent="0.35">
      <c r="B36" s="798"/>
      <c r="C36" s="799"/>
      <c r="D36" s="799"/>
      <c r="E36" s="799"/>
      <c r="F36" s="799"/>
      <c r="G36" s="799"/>
      <c r="H36" s="799"/>
      <c r="I36" s="799"/>
      <c r="J36" s="799"/>
      <c r="K36" s="799"/>
      <c r="L36" s="799"/>
      <c r="M36" s="800"/>
    </row>
    <row r="37" spans="2:13" ht="15" x14ac:dyDescent="0.3">
      <c r="B37" s="801"/>
      <c r="C37" s="802"/>
      <c r="D37" s="802"/>
      <c r="E37" s="802"/>
      <c r="F37" s="802"/>
      <c r="G37" s="802"/>
      <c r="H37" s="802"/>
      <c r="I37" s="802"/>
      <c r="J37" s="802"/>
      <c r="K37" s="802"/>
      <c r="L37" s="802"/>
      <c r="M37" s="803"/>
    </row>
    <row r="38" spans="2:13" ht="15" x14ac:dyDescent="0.3">
      <c r="B38" s="715"/>
      <c r="C38" s="715"/>
      <c r="D38" s="715"/>
      <c r="E38" s="715"/>
      <c r="F38" s="715"/>
      <c r="G38" s="715"/>
      <c r="H38" s="715"/>
      <c r="I38" s="715"/>
      <c r="J38" s="715"/>
      <c r="K38" s="715"/>
      <c r="L38" s="715"/>
      <c r="M38" s="715"/>
    </row>
    <row r="39" spans="2:13" ht="15" x14ac:dyDescent="0.3">
      <c r="B39" s="715"/>
      <c r="C39" s="794" t="s">
        <v>250</v>
      </c>
      <c r="D39" s="794"/>
      <c r="E39" s="794"/>
      <c r="F39" s="794"/>
      <c r="G39" s="794"/>
      <c r="H39" s="794"/>
      <c r="I39" s="794"/>
      <c r="J39" s="794"/>
      <c r="K39" s="794"/>
      <c r="L39" s="794"/>
      <c r="M39" s="794"/>
    </row>
    <row r="40" spans="2:13" ht="15" x14ac:dyDescent="0.3">
      <c r="B40" s="715"/>
      <c r="C40" s="720" t="s">
        <v>251</v>
      </c>
      <c r="D40" s="795" t="s">
        <v>252</v>
      </c>
      <c r="E40" s="796"/>
      <c r="F40" s="796"/>
      <c r="G40" s="796"/>
      <c r="H40" s="795" t="s">
        <v>253</v>
      </c>
      <c r="I40" s="796"/>
      <c r="J40" s="796"/>
      <c r="K40" s="796"/>
      <c r="L40" s="796"/>
      <c r="M40" s="797"/>
    </row>
    <row r="41" spans="2:13" ht="15" x14ac:dyDescent="0.3">
      <c r="B41" s="715"/>
      <c r="C41" s="121">
        <v>42528</v>
      </c>
      <c r="D41" s="794" t="s">
        <v>505</v>
      </c>
      <c r="E41" s="794"/>
      <c r="F41" s="794"/>
      <c r="G41" s="794"/>
      <c r="H41" s="795" t="s">
        <v>501</v>
      </c>
      <c r="I41" s="796"/>
      <c r="J41" s="796"/>
      <c r="K41" s="796"/>
      <c r="L41" s="796"/>
      <c r="M41" s="797"/>
    </row>
    <row r="42" spans="2:13" ht="15" x14ac:dyDescent="0.3">
      <c r="B42" s="715"/>
      <c r="C42" s="1223">
        <v>42664</v>
      </c>
      <c r="D42" s="718" t="s">
        <v>1692</v>
      </c>
      <c r="E42" s="716" t="s">
        <v>1693</v>
      </c>
      <c r="F42" s="716" t="s">
        <v>1694</v>
      </c>
      <c r="G42" s="717" t="s">
        <v>1695</v>
      </c>
      <c r="H42" s="1226" t="s">
        <v>1696</v>
      </c>
      <c r="I42" s="1227"/>
      <c r="J42" s="1227"/>
      <c r="K42" s="1227"/>
      <c r="L42" s="1227"/>
      <c r="M42" s="1228"/>
    </row>
    <row r="43" spans="2:13" ht="15" x14ac:dyDescent="0.3">
      <c r="B43" s="715"/>
      <c r="C43" s="1224"/>
      <c r="D43" s="718" t="s">
        <v>1697</v>
      </c>
      <c r="E43" s="716" t="s">
        <v>1698</v>
      </c>
      <c r="F43" s="716" t="s">
        <v>1699</v>
      </c>
      <c r="G43" s="717" t="s">
        <v>1700</v>
      </c>
      <c r="H43" s="1229"/>
      <c r="I43" s="1230"/>
      <c r="J43" s="1230"/>
      <c r="K43" s="1230"/>
      <c r="L43" s="1230"/>
      <c r="M43" s="1231"/>
    </row>
    <row r="44" spans="2:13" ht="15" x14ac:dyDescent="0.3">
      <c r="B44" s="715"/>
      <c r="C44" s="1224"/>
      <c r="D44" s="718" t="s">
        <v>1697</v>
      </c>
      <c r="E44" s="716" t="s">
        <v>1701</v>
      </c>
      <c r="F44" s="716" t="s">
        <v>1702</v>
      </c>
      <c r="G44" s="717" t="s">
        <v>575</v>
      </c>
      <c r="H44" s="1229"/>
      <c r="I44" s="1230"/>
      <c r="J44" s="1230"/>
      <c r="K44" s="1230"/>
      <c r="L44" s="1230"/>
      <c r="M44" s="1231"/>
    </row>
    <row r="45" spans="2:13" ht="15" x14ac:dyDescent="0.3">
      <c r="B45" s="715"/>
      <c r="C45" s="1225"/>
      <c r="D45" s="718" t="s">
        <v>1703</v>
      </c>
      <c r="E45" s="716" t="s">
        <v>1704</v>
      </c>
      <c r="F45" s="716" t="s">
        <v>1705</v>
      </c>
      <c r="G45" s="717" t="s">
        <v>1706</v>
      </c>
      <c r="H45" s="1229"/>
      <c r="I45" s="1230"/>
      <c r="J45" s="1230"/>
      <c r="K45" s="1230"/>
      <c r="L45" s="1230"/>
      <c r="M45" s="1231"/>
    </row>
    <row r="46" spans="2:13" ht="15" x14ac:dyDescent="0.3">
      <c r="B46" s="715"/>
      <c r="C46" s="720"/>
      <c r="D46" s="794" t="s">
        <v>1707</v>
      </c>
      <c r="E46" s="794"/>
      <c r="F46" s="794"/>
      <c r="G46" s="794"/>
      <c r="H46" s="1232"/>
      <c r="I46" s="1233"/>
      <c r="J46" s="1233"/>
      <c r="K46" s="1233"/>
      <c r="L46" s="1233"/>
      <c r="M46" s="1234"/>
    </row>
    <row r="47" spans="2:13" ht="15" x14ac:dyDescent="0.3">
      <c r="B47" s="715"/>
      <c r="C47" s="187">
        <v>42810</v>
      </c>
      <c r="D47" s="794" t="s">
        <v>411</v>
      </c>
      <c r="E47" s="794"/>
      <c r="F47" s="794"/>
      <c r="G47" s="794"/>
      <c r="H47" s="794" t="s">
        <v>1722</v>
      </c>
      <c r="I47" s="794"/>
      <c r="J47" s="794"/>
      <c r="K47" s="794"/>
      <c r="L47" s="794"/>
      <c r="M47" s="794"/>
    </row>
    <row r="48" spans="2:13" ht="15" x14ac:dyDescent="0.3">
      <c r="B48" s="715"/>
      <c r="C48" s="187">
        <v>42822</v>
      </c>
      <c r="D48" s="794" t="s">
        <v>295</v>
      </c>
      <c r="E48" s="794"/>
      <c r="F48" s="794"/>
      <c r="G48" s="794"/>
      <c r="H48" s="794" t="s">
        <v>1716</v>
      </c>
      <c r="I48" s="794"/>
      <c r="J48" s="794"/>
      <c r="K48" s="794"/>
      <c r="L48" s="794"/>
      <c r="M48" s="794"/>
    </row>
    <row r="49" spans="2:13" ht="15" x14ac:dyDescent="0.3">
      <c r="B49" s="115"/>
      <c r="C49" s="187">
        <v>42850</v>
      </c>
      <c r="D49" s="794" t="s">
        <v>295</v>
      </c>
      <c r="E49" s="794"/>
      <c r="F49" s="794"/>
      <c r="G49" s="794"/>
      <c r="H49" s="794" t="s">
        <v>1751</v>
      </c>
      <c r="I49" s="794"/>
      <c r="J49" s="794"/>
      <c r="K49" s="794"/>
      <c r="L49" s="794"/>
      <c r="M49" s="794"/>
    </row>
    <row r="50" spans="2:13" ht="15" x14ac:dyDescent="0.3">
      <c r="C50" s="720"/>
      <c r="D50" s="794"/>
      <c r="E50" s="794"/>
      <c r="F50" s="794"/>
      <c r="G50" s="794"/>
      <c r="H50" s="794"/>
      <c r="I50" s="794"/>
      <c r="J50" s="794"/>
      <c r="K50" s="794"/>
      <c r="L50" s="794"/>
      <c r="M50" s="794"/>
    </row>
    <row r="51" spans="2:13" ht="15" x14ac:dyDescent="0.3">
      <c r="C51" s="720"/>
      <c r="D51" s="794"/>
      <c r="E51" s="794"/>
      <c r="F51" s="794"/>
      <c r="G51" s="794"/>
      <c r="H51" s="794"/>
      <c r="I51" s="794"/>
      <c r="J51" s="794"/>
      <c r="K51" s="794"/>
      <c r="L51" s="794"/>
      <c r="M51" s="794"/>
    </row>
    <row r="52" spans="2:13" ht="15" x14ac:dyDescent="0.3">
      <c r="C52" s="720"/>
      <c r="D52" s="794"/>
      <c r="E52" s="794"/>
      <c r="F52" s="794"/>
      <c r="G52" s="794"/>
      <c r="H52" s="794"/>
      <c r="I52" s="794"/>
      <c r="J52" s="794"/>
      <c r="K52" s="794"/>
      <c r="L52" s="794"/>
      <c r="M52" s="794"/>
    </row>
    <row r="53" spans="2:13" ht="15" x14ac:dyDescent="0.3">
      <c r="C53" s="720"/>
      <c r="D53" s="794"/>
      <c r="E53" s="794"/>
      <c r="F53" s="794"/>
      <c r="G53" s="794"/>
      <c r="H53" s="794"/>
      <c r="I53" s="794"/>
      <c r="J53" s="794"/>
      <c r="K53" s="794"/>
      <c r="L53" s="794"/>
      <c r="M53" s="794"/>
    </row>
    <row r="54" spans="2:13" ht="15.6" x14ac:dyDescent="0.3">
      <c r="C54" s="726"/>
      <c r="D54" s="863"/>
      <c r="E54" s="863"/>
      <c r="F54" s="863"/>
      <c r="G54" s="863"/>
      <c r="H54" s="864"/>
      <c r="I54" s="864"/>
      <c r="J54" s="864"/>
      <c r="K54" s="864"/>
      <c r="L54" s="864"/>
      <c r="M54" s="864"/>
    </row>
  </sheetData>
  <sheetProtection algorithmName="SHA-512" hashValue="xYikZ47/jIJ2Yl1iMiEs+0O5Uwd/nQHYvxsmMQYnFKMbV1XxsHL6J9anbm1aYai782CrBBDcIBeHRMXE2MtrCA==" saltValue="7pf2Z/KTUYzWwdg+PwdAcA==" spinCount="100000" sheet="1" objects="1" scenarios="1"/>
  <mergeCells count="91">
    <mergeCell ref="D54:G54"/>
    <mergeCell ref="H54:M54"/>
    <mergeCell ref="D51:G51"/>
    <mergeCell ref="H51:M51"/>
    <mergeCell ref="D52:G52"/>
    <mergeCell ref="H52:M52"/>
    <mergeCell ref="D53:G53"/>
    <mergeCell ref="H53:M53"/>
    <mergeCell ref="D48:G48"/>
    <mergeCell ref="H48:M48"/>
    <mergeCell ref="D49:G49"/>
    <mergeCell ref="H49:M49"/>
    <mergeCell ref="D50:G50"/>
    <mergeCell ref="H50:M50"/>
    <mergeCell ref="D47:G47"/>
    <mergeCell ref="H47:M47"/>
    <mergeCell ref="B34:M34"/>
    <mergeCell ref="B35:M35"/>
    <mergeCell ref="B36:M36"/>
    <mergeCell ref="B37:M37"/>
    <mergeCell ref="C39:M39"/>
    <mergeCell ref="D40:G40"/>
    <mergeCell ref="H40:M40"/>
    <mergeCell ref="D41:G41"/>
    <mergeCell ref="H41:M41"/>
    <mergeCell ref="C42:C45"/>
    <mergeCell ref="H42:M46"/>
    <mergeCell ref="D46:G46"/>
    <mergeCell ref="E33:M33"/>
    <mergeCell ref="B29:D29"/>
    <mergeCell ref="F29:G29"/>
    <mergeCell ref="I29:J29"/>
    <mergeCell ref="K29:L29"/>
    <mergeCell ref="B30:D30"/>
    <mergeCell ref="E30:M30"/>
    <mergeCell ref="B31:D31"/>
    <mergeCell ref="E31:I31"/>
    <mergeCell ref="J31:M31"/>
    <mergeCell ref="B32:D32"/>
    <mergeCell ref="E32:M32"/>
    <mergeCell ref="B26:D26"/>
    <mergeCell ref="E26:M26"/>
    <mergeCell ref="B27:D27"/>
    <mergeCell ref="E27:M27"/>
    <mergeCell ref="B28:D28"/>
    <mergeCell ref="E28:M28"/>
    <mergeCell ref="B25:D25"/>
    <mergeCell ref="E25:M25"/>
    <mergeCell ref="B19:D19"/>
    <mergeCell ref="E19:F19"/>
    <mergeCell ref="G19:H19"/>
    <mergeCell ref="I19:M19"/>
    <mergeCell ref="B20:M20"/>
    <mergeCell ref="B21:M21"/>
    <mergeCell ref="B22:M22"/>
    <mergeCell ref="B23:D23"/>
    <mergeCell ref="E23:M23"/>
    <mergeCell ref="B24:D24"/>
    <mergeCell ref="E24:M24"/>
    <mergeCell ref="B18:D18"/>
    <mergeCell ref="E18:M18"/>
    <mergeCell ref="B13:D13"/>
    <mergeCell ref="E13:M13"/>
    <mergeCell ref="B14:D14"/>
    <mergeCell ref="E14:M14"/>
    <mergeCell ref="B15:D15"/>
    <mergeCell ref="E15:M15"/>
    <mergeCell ref="B16:D16"/>
    <mergeCell ref="E16:G16"/>
    <mergeCell ref="H16:M16"/>
    <mergeCell ref="B17:D17"/>
    <mergeCell ref="E17:M17"/>
    <mergeCell ref="B10:D10"/>
    <mergeCell ref="E10:M10"/>
    <mergeCell ref="B11:D11"/>
    <mergeCell ref="E11:M11"/>
    <mergeCell ref="B12:D12"/>
    <mergeCell ref="E12:M12"/>
    <mergeCell ref="B9:D9"/>
    <mergeCell ref="E9:M9"/>
    <mergeCell ref="B2:M2"/>
    <mergeCell ref="B3:M3"/>
    <mergeCell ref="B4:E4"/>
    <mergeCell ref="F4:I4"/>
    <mergeCell ref="J4:M4"/>
    <mergeCell ref="B5:J5"/>
    <mergeCell ref="B6:M6"/>
    <mergeCell ref="B7:J7"/>
    <mergeCell ref="B8:D8"/>
    <mergeCell ref="E8:G8"/>
    <mergeCell ref="H8:M8"/>
  </mergeCells>
  <hyperlinks>
    <hyperlink ref="A1" location="'5.1.2.1e.1'!A1" display="Regresar"/>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32"/>
  <sheetViews>
    <sheetView showGridLines="0" zoomScale="90" zoomScaleNormal="90" workbookViewId="0">
      <pane ySplit="12" topLeftCell="A13" activePane="bottomLeft" state="frozen"/>
      <selection pane="bottomLeft"/>
    </sheetView>
  </sheetViews>
  <sheetFormatPr defaultColWidth="11.44140625" defaultRowHeight="13.2" x14ac:dyDescent="0.25"/>
  <cols>
    <col min="1" max="16384" width="11.44140625" style="10"/>
  </cols>
  <sheetData>
    <row r="1" spans="1:18" ht="14.4" x14ac:dyDescent="0.3">
      <c r="A1" s="106" t="s">
        <v>178</v>
      </c>
      <c r="C1" s="106" t="s">
        <v>417</v>
      </c>
      <c r="H1" s="106" t="s">
        <v>418</v>
      </c>
    </row>
    <row r="2" spans="1:18" ht="15.6" x14ac:dyDescent="0.3">
      <c r="A2" s="106"/>
      <c r="B2" s="89" t="s">
        <v>375</v>
      </c>
    </row>
    <row r="3" spans="1:18" ht="15" x14ac:dyDescent="0.25">
      <c r="B3" s="543" t="s">
        <v>158</v>
      </c>
      <c r="C3" s="2"/>
      <c r="D3" s="2"/>
      <c r="E3" s="2"/>
      <c r="F3" s="2"/>
      <c r="G3" s="2"/>
    </row>
    <row r="4" spans="1:18" ht="15" x14ac:dyDescent="0.25">
      <c r="B4" s="543" t="s">
        <v>340</v>
      </c>
      <c r="C4" s="2"/>
      <c r="D4" s="2"/>
      <c r="E4" s="2"/>
      <c r="F4" s="2"/>
      <c r="G4" s="2"/>
    </row>
    <row r="5" spans="1:18" ht="15" x14ac:dyDescent="0.25">
      <c r="B5" s="34" t="s">
        <v>351</v>
      </c>
      <c r="C5" s="2"/>
      <c r="D5" s="2"/>
      <c r="E5" s="2"/>
      <c r="F5" s="2"/>
      <c r="G5" s="2"/>
    </row>
    <row r="6" spans="1:18" ht="15" x14ac:dyDescent="0.25">
      <c r="B6" s="34" t="s">
        <v>1271</v>
      </c>
      <c r="C6" s="2"/>
      <c r="D6" s="2"/>
      <c r="E6" s="2"/>
      <c r="F6" s="2"/>
      <c r="G6" s="2"/>
    </row>
    <row r="7" spans="1:18" ht="15" x14ac:dyDescent="0.25">
      <c r="B7" s="116"/>
      <c r="C7" s="2"/>
      <c r="D7" s="2"/>
      <c r="E7" s="2"/>
      <c r="F7" s="2"/>
      <c r="G7" s="2"/>
    </row>
    <row r="8" spans="1:18" ht="15.75" customHeight="1" x14ac:dyDescent="0.3">
      <c r="B8" s="76" t="s">
        <v>1488</v>
      </c>
      <c r="C8" s="76"/>
      <c r="D8" s="76"/>
      <c r="E8" s="76"/>
      <c r="F8" s="76"/>
      <c r="G8" s="2"/>
      <c r="J8" s="1021"/>
      <c r="K8" s="1021"/>
      <c r="L8" s="1021"/>
      <c r="M8" s="1021"/>
      <c r="N8" s="1021"/>
      <c r="O8" s="1021"/>
      <c r="P8" s="89"/>
      <c r="Q8" s="24"/>
      <c r="R8" s="24"/>
    </row>
    <row r="9" spans="1:18" ht="31.5" customHeight="1" x14ac:dyDescent="0.25">
      <c r="B9" s="1246" t="s">
        <v>1637</v>
      </c>
      <c r="C9" s="1246"/>
      <c r="D9" s="1246"/>
      <c r="E9" s="1246"/>
      <c r="F9" s="1246"/>
      <c r="G9" s="1246"/>
      <c r="J9" s="89"/>
      <c r="K9" s="89"/>
      <c r="L9" s="89"/>
      <c r="M9" s="89"/>
      <c r="N9" s="89"/>
      <c r="O9" s="89"/>
      <c r="P9" s="89"/>
      <c r="Q9" s="24"/>
      <c r="R9" s="24"/>
    </row>
    <row r="10" spans="1:18" ht="15.6" x14ac:dyDescent="0.25">
      <c r="B10" s="123"/>
      <c r="C10" s="123"/>
      <c r="D10" s="184"/>
      <c r="E10" s="184"/>
      <c r="F10" s="75"/>
      <c r="G10" s="75"/>
      <c r="H10" s="61"/>
      <c r="J10" s="89"/>
      <c r="K10" s="89"/>
      <c r="L10" s="89"/>
      <c r="M10" s="89"/>
      <c r="N10" s="89"/>
      <c r="O10" s="89"/>
      <c r="P10" s="89"/>
      <c r="Q10" s="24"/>
      <c r="R10" s="24"/>
    </row>
    <row r="11" spans="1:18" ht="30.75" customHeight="1" x14ac:dyDescent="0.25">
      <c r="B11" s="1248" t="s">
        <v>3</v>
      </c>
      <c r="C11" s="1212" t="s">
        <v>1</v>
      </c>
      <c r="D11" s="1301" t="s">
        <v>404</v>
      </c>
      <c r="E11" s="1301"/>
      <c r="F11" s="1301" t="s">
        <v>399</v>
      </c>
      <c r="G11" s="1301"/>
      <c r="H11" s="61"/>
      <c r="P11" s="8"/>
      <c r="Q11" s="8"/>
      <c r="R11" s="8"/>
    </row>
    <row r="12" spans="1:18" x14ac:dyDescent="0.25">
      <c r="B12" s="1264"/>
      <c r="C12" s="1302"/>
      <c r="D12" s="195" t="s">
        <v>512</v>
      </c>
      <c r="E12" s="195" t="s">
        <v>0</v>
      </c>
      <c r="F12" s="105" t="s">
        <v>514</v>
      </c>
      <c r="G12" s="105" t="s">
        <v>0</v>
      </c>
      <c r="P12" s="182"/>
      <c r="Q12" s="104"/>
    </row>
    <row r="13" spans="1:18" ht="15.75" customHeight="1" x14ac:dyDescent="0.25">
      <c r="B13" s="201">
        <v>2000</v>
      </c>
      <c r="C13" s="687">
        <v>3810254</v>
      </c>
      <c r="D13" s="439">
        <v>37124</v>
      </c>
      <c r="E13" s="446">
        <v>0.97431824754990093</v>
      </c>
      <c r="F13" s="374">
        <v>66314</v>
      </c>
      <c r="G13" s="449">
        <v>1.7404089071227271</v>
      </c>
      <c r="H13" s="3"/>
      <c r="P13" s="182"/>
      <c r="Q13" s="104"/>
    </row>
    <row r="14" spans="1:18" ht="15.75" customHeight="1" x14ac:dyDescent="0.25">
      <c r="B14" s="92">
        <v>2001</v>
      </c>
      <c r="C14" s="688">
        <v>3906875</v>
      </c>
      <c r="D14" s="441">
        <v>12586</v>
      </c>
      <c r="E14" s="447">
        <v>0.32215005599104146</v>
      </c>
      <c r="F14" s="374">
        <v>75225</v>
      </c>
      <c r="G14" s="450">
        <v>1.9254519276915694</v>
      </c>
      <c r="H14" s="3"/>
      <c r="P14" s="27"/>
      <c r="Q14" s="27"/>
    </row>
    <row r="15" spans="1:18" ht="15.75" customHeight="1" x14ac:dyDescent="0.25">
      <c r="B15" s="92">
        <v>2002</v>
      </c>
      <c r="C15" s="688">
        <v>3997843</v>
      </c>
      <c r="D15" s="441">
        <v>22166</v>
      </c>
      <c r="E15" s="447">
        <v>0.5544489866160327</v>
      </c>
      <c r="F15" s="374">
        <v>72377</v>
      </c>
      <c r="G15" s="450">
        <v>1.8104012588788503</v>
      </c>
      <c r="H15" s="3"/>
      <c r="P15" s="27"/>
      <c r="Q15" s="27"/>
    </row>
    <row r="16" spans="1:18" ht="15.75" customHeight="1" x14ac:dyDescent="0.25">
      <c r="B16" s="92">
        <v>2003</v>
      </c>
      <c r="C16" s="689">
        <v>4088773</v>
      </c>
      <c r="D16" s="441">
        <v>32361</v>
      </c>
      <c r="E16" s="447">
        <f>0.791459931867091</f>
        <v>0.79145993186709096</v>
      </c>
      <c r="F16" s="374">
        <v>79259</v>
      </c>
      <c r="G16" s="450">
        <v>1.9384122036889482</v>
      </c>
      <c r="H16" s="3"/>
      <c r="P16" s="27"/>
      <c r="Q16" s="27"/>
    </row>
    <row r="17" spans="2:18" ht="15.75" customHeight="1" x14ac:dyDescent="0.25">
      <c r="B17" s="92">
        <v>2004</v>
      </c>
      <c r="C17" s="688">
        <v>4178755</v>
      </c>
      <c r="D17" s="440">
        <v>28542</v>
      </c>
      <c r="E17" s="447">
        <f>0.683026403797303</f>
        <v>0.68302640379730295</v>
      </c>
      <c r="F17" s="374">
        <v>86462</v>
      </c>
      <c r="G17" s="450">
        <v>2.068940103104822</v>
      </c>
      <c r="H17" s="3"/>
      <c r="P17" s="27"/>
      <c r="Q17" s="27"/>
    </row>
    <row r="18" spans="2:18" ht="15.75" customHeight="1" x14ac:dyDescent="0.25">
      <c r="B18" s="92">
        <v>2005</v>
      </c>
      <c r="C18" s="689">
        <v>4266185</v>
      </c>
      <c r="D18" s="441">
        <v>35425</v>
      </c>
      <c r="E18" s="447">
        <f>0.830367178169723</f>
        <v>0.83036717816972305</v>
      </c>
      <c r="F18" s="374">
        <v>76219</v>
      </c>
      <c r="G18" s="450">
        <v>1.7865359242116297</v>
      </c>
      <c r="H18" s="3"/>
      <c r="P18" s="27"/>
      <c r="Q18" s="27"/>
    </row>
    <row r="19" spans="2:18" ht="15.75" customHeight="1" x14ac:dyDescent="0.25">
      <c r="B19" s="92">
        <v>2006</v>
      </c>
      <c r="C19" s="689">
        <v>4353843</v>
      </c>
      <c r="D19" s="441">
        <v>57395</v>
      </c>
      <c r="E19" s="447">
        <v>1.3182606722382961</v>
      </c>
      <c r="F19" s="374">
        <v>97379</v>
      </c>
      <c r="G19" s="450">
        <v>2.2365709051705327</v>
      </c>
      <c r="H19" s="3"/>
      <c r="P19" s="27"/>
      <c r="Q19" s="27"/>
    </row>
    <row r="20" spans="2:18" ht="15.75" customHeight="1" x14ac:dyDescent="0.25">
      <c r="B20" s="92">
        <v>2007</v>
      </c>
      <c r="C20" s="688">
        <v>4443100</v>
      </c>
      <c r="D20" s="440">
        <v>31561</v>
      </c>
      <c r="E20" s="447">
        <v>0.71033737705655964</v>
      </c>
      <c r="F20" s="374">
        <v>72261</v>
      </c>
      <c r="G20" s="450">
        <v>1.6449254660576629</v>
      </c>
      <c r="H20" s="3"/>
      <c r="P20" s="27"/>
      <c r="Q20" s="27"/>
    </row>
    <row r="21" spans="2:18" ht="15.75" customHeight="1" x14ac:dyDescent="0.25">
      <c r="B21" s="92">
        <v>2008</v>
      </c>
      <c r="C21" s="688">
        <v>4533162</v>
      </c>
      <c r="D21" s="440">
        <v>43097</v>
      </c>
      <c r="E21" s="447">
        <v>0.9507050487055172</v>
      </c>
      <c r="F21" s="374">
        <v>72900</v>
      </c>
      <c r="G21" s="450">
        <v>1.6082093239961597</v>
      </c>
      <c r="H21" s="3"/>
      <c r="P21" s="27"/>
      <c r="Q21" s="27"/>
    </row>
    <row r="22" spans="2:18" ht="15.75" customHeight="1" x14ac:dyDescent="0.25">
      <c r="B22" s="92">
        <v>2009</v>
      </c>
      <c r="C22" s="690">
        <v>4620482</v>
      </c>
      <c r="D22" s="442">
        <v>19092</v>
      </c>
      <c r="E22" s="447">
        <v>0.41320364412197685</v>
      </c>
      <c r="F22" s="374">
        <v>49569</v>
      </c>
      <c r="G22" s="450">
        <v>1.0730249675455894</v>
      </c>
      <c r="H22" s="3"/>
      <c r="P22" s="27"/>
      <c r="Q22" s="27"/>
      <c r="R22" s="23"/>
    </row>
    <row r="23" spans="2:18" ht="15.75" customHeight="1" x14ac:dyDescent="0.25">
      <c r="B23" s="92">
        <v>2010</v>
      </c>
      <c r="C23" s="691">
        <v>4562087.0000000075</v>
      </c>
      <c r="D23" s="443">
        <v>24305.000000000004</v>
      </c>
      <c r="E23" s="447">
        <v>0.53276055454444349</v>
      </c>
      <c r="F23" s="374">
        <v>45022</v>
      </c>
      <c r="G23" s="450">
        <v>0.99204394942871876</v>
      </c>
      <c r="H23" s="3"/>
      <c r="P23" s="27"/>
      <c r="Q23" s="27"/>
    </row>
    <row r="24" spans="2:18" ht="15.75" customHeight="1" x14ac:dyDescent="0.25">
      <c r="B24" s="92">
        <v>2011</v>
      </c>
      <c r="C24" s="692">
        <v>4614497.9999999907</v>
      </c>
      <c r="D24" s="444">
        <v>16306.999999999998</v>
      </c>
      <c r="E24" s="447">
        <v>0.35338621882597049</v>
      </c>
      <c r="F24" s="374">
        <v>50823</v>
      </c>
      <c r="G24" s="450">
        <v>1.10137657443995</v>
      </c>
      <c r="H24" s="3"/>
      <c r="P24" s="27"/>
      <c r="Q24" s="27"/>
    </row>
    <row r="25" spans="2:18" ht="15.75" customHeight="1" x14ac:dyDescent="0.25">
      <c r="B25" s="92">
        <v>2012</v>
      </c>
      <c r="C25" s="691">
        <v>4667076.0000000112</v>
      </c>
      <c r="D25" s="443">
        <v>24092.999999999996</v>
      </c>
      <c r="E25" s="447">
        <v>0.51623329039424126</v>
      </c>
      <c r="F25" s="374">
        <v>26664</v>
      </c>
      <c r="G25" s="450">
        <v>0.5713213155303235</v>
      </c>
      <c r="H25" s="3"/>
      <c r="P25" s="27"/>
      <c r="Q25" s="27"/>
    </row>
    <row r="26" spans="2:18" ht="15.75" customHeight="1" x14ac:dyDescent="0.25">
      <c r="B26" s="194">
        <v>2013</v>
      </c>
      <c r="C26" s="691">
        <v>4717681.0000000019</v>
      </c>
      <c r="D26" s="443">
        <v>4085.9999999999991</v>
      </c>
      <c r="E26" s="447">
        <v>8.6610349449231461E-2</v>
      </c>
      <c r="F26" s="374">
        <v>27902</v>
      </c>
      <c r="G26" s="450">
        <v>0.59143464765845766</v>
      </c>
      <c r="H26" s="3"/>
      <c r="P26" s="27"/>
      <c r="Q26" s="27"/>
    </row>
    <row r="27" spans="2:18" ht="15.75" customHeight="1" x14ac:dyDescent="0.25">
      <c r="B27" s="194">
        <v>2014</v>
      </c>
      <c r="C27" s="691">
        <v>4772097.9999999944</v>
      </c>
      <c r="D27" s="443">
        <v>9974</v>
      </c>
      <c r="E27" s="447">
        <v>0.20900660464223519</v>
      </c>
      <c r="F27" s="374">
        <v>57765</v>
      </c>
      <c r="G27" s="450">
        <v>1.2104738838137858</v>
      </c>
      <c r="P27" s="27"/>
      <c r="Q27" s="27"/>
    </row>
    <row r="28" spans="2:18" ht="15.75" customHeight="1" x14ac:dyDescent="0.25">
      <c r="B28" s="196">
        <v>2015</v>
      </c>
      <c r="C28" s="692">
        <v>4833752.0000000028</v>
      </c>
      <c r="D28" s="444">
        <v>13656.999999999998</v>
      </c>
      <c r="E28" s="447">
        <v>0.2825341473869572</v>
      </c>
      <c r="F28" s="374">
        <v>122171.99999999994</v>
      </c>
      <c r="G28" s="450">
        <v>2.5274776198696154</v>
      </c>
      <c r="P28" s="183"/>
      <c r="Q28" s="183"/>
    </row>
    <row r="29" spans="2:18" ht="15.75" customHeight="1" x14ac:dyDescent="0.25">
      <c r="B29" s="197">
        <v>2016</v>
      </c>
      <c r="C29" s="685">
        <v>4889762</v>
      </c>
      <c r="D29" s="445">
        <v>13888</v>
      </c>
      <c r="E29" s="448">
        <f t="shared" ref="E29" si="0">+D29/C29*100</f>
        <v>0.28402200352491597</v>
      </c>
      <c r="F29" s="375">
        <v>95680</v>
      </c>
      <c r="G29" s="686">
        <f>+F29/C29*100</f>
        <v>1.9567414528559879</v>
      </c>
      <c r="P29" s="183"/>
      <c r="Q29" s="183"/>
    </row>
    <row r="30" spans="2:18" x14ac:dyDescent="0.25">
      <c r="B30" s="13"/>
      <c r="C30" s="13"/>
      <c r="D30" s="13"/>
      <c r="E30" s="13"/>
      <c r="F30" s="13"/>
      <c r="G30" s="13"/>
    </row>
    <row r="31" spans="2:18" ht="20.25" customHeight="1" x14ac:dyDescent="0.25">
      <c r="B31" s="1245" t="s">
        <v>1636</v>
      </c>
      <c r="C31" s="1245"/>
      <c r="D31" s="1245"/>
      <c r="E31" s="1245"/>
      <c r="F31" s="1245"/>
      <c r="G31" s="1245"/>
      <c r="P31" s="181"/>
      <c r="Q31" s="181"/>
      <c r="R31" s="181"/>
    </row>
    <row r="32" spans="2:18" ht="40.5" customHeight="1" x14ac:dyDescent="0.25">
      <c r="B32" s="1245"/>
      <c r="C32" s="1245"/>
      <c r="D32" s="1245"/>
      <c r="E32" s="1245"/>
      <c r="F32" s="1245"/>
      <c r="G32" s="1245"/>
      <c r="P32" s="181"/>
      <c r="Q32" s="181"/>
      <c r="R32" s="181"/>
    </row>
  </sheetData>
  <sheetProtection algorithmName="SHA-512" hashValue="AHdxRL8W/2oj/Qaza0pcENz2UT3DCsOMU/ib6Ccui2jevVNtODsWGk97/UHz5qvhFLBdxgMM0ysYpe2hesGfWw==" saltValue="BT6CLJmRje4XpNZwmhEutQ==" spinCount="100000" sheet="1" objects="1" scenarios="1"/>
  <sortState ref="B15:G29">
    <sortCondition ref="B14:B29"/>
  </sortState>
  <mergeCells count="8">
    <mergeCell ref="B11:B12"/>
    <mergeCell ref="B9:G9"/>
    <mergeCell ref="B31:G32"/>
    <mergeCell ref="J8:M8"/>
    <mergeCell ref="N8:O8"/>
    <mergeCell ref="D11:E11"/>
    <mergeCell ref="F11:G11"/>
    <mergeCell ref="C11:C12"/>
  </mergeCells>
  <hyperlinks>
    <hyperlink ref="A1" location="'C5'!A1" display="Regresar"/>
    <hyperlink ref="C1" location="M5.1.3.a!A1" display="Ver metadato de población que habita en tugurios "/>
    <hyperlink ref="H1" location="M5.1.3.c!A1" display="Ver metadato de población que habita en precarios "/>
  </hyperlinks>
  <pageMargins left="0.7" right="0.7" top="0.75" bottom="0.75" header="0.3" footer="0.3"/>
  <pageSetup orientation="portrait" horizontalDpi="4294967294" verticalDpi="4294967294"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M49"/>
  <sheetViews>
    <sheetView showGridLines="0" zoomScale="80" zoomScaleNormal="80" workbookViewId="0">
      <selection activeCell="E11" sqref="E11:M13"/>
    </sheetView>
  </sheetViews>
  <sheetFormatPr defaultColWidth="11.44140625" defaultRowHeight="15" x14ac:dyDescent="0.3"/>
  <cols>
    <col min="1" max="2" width="11.44140625" style="117"/>
    <col min="3" max="3" width="22.88671875" style="117" customWidth="1"/>
    <col min="4" max="4" width="14.44140625" style="117" customWidth="1"/>
    <col min="5" max="7" width="11.44140625" style="117"/>
    <col min="8" max="8" width="15.6640625" style="117" customWidth="1"/>
    <col min="9" max="10" width="11.44140625" style="117"/>
    <col min="11" max="11" width="13.6640625" style="117" customWidth="1"/>
    <col min="12" max="12" width="11.44140625" style="117"/>
    <col min="13" max="13" width="16.5546875" style="117" customWidth="1"/>
    <col min="14" max="16384" width="11.44140625" style="117"/>
  </cols>
  <sheetData>
    <row r="1" spans="1:13" x14ac:dyDescent="0.3">
      <c r="A1" s="135" t="s">
        <v>183</v>
      </c>
    </row>
    <row r="2" spans="1:13" ht="15.6" x14ac:dyDescent="0.3">
      <c r="B2" s="828" t="s">
        <v>202</v>
      </c>
      <c r="C2" s="828"/>
      <c r="D2" s="828"/>
      <c r="E2" s="828"/>
      <c r="F2" s="828"/>
      <c r="G2" s="828"/>
      <c r="H2" s="828"/>
      <c r="I2" s="828"/>
      <c r="J2" s="828"/>
      <c r="K2" s="828"/>
      <c r="L2" s="828"/>
      <c r="M2" s="828"/>
    </row>
    <row r="3" spans="1:13" ht="15.6" thickBot="1" x14ac:dyDescent="0.35">
      <c r="B3" s="827"/>
      <c r="C3" s="827"/>
      <c r="D3" s="827"/>
      <c r="E3" s="827"/>
      <c r="F3" s="827"/>
      <c r="G3" s="827"/>
      <c r="H3" s="827"/>
      <c r="I3" s="827"/>
      <c r="J3" s="827"/>
      <c r="K3" s="827"/>
      <c r="L3" s="827"/>
      <c r="M3" s="827"/>
    </row>
    <row r="4" spans="1:13" ht="16.2" thickBot="1" x14ac:dyDescent="0.35">
      <c r="B4" s="847" t="s">
        <v>286</v>
      </c>
      <c r="C4" s="848"/>
      <c r="D4" s="848"/>
      <c r="E4" s="848"/>
      <c r="F4" s="848" t="s">
        <v>287</v>
      </c>
      <c r="G4" s="848"/>
      <c r="H4" s="848"/>
      <c r="I4" s="848"/>
      <c r="J4" s="848" t="s">
        <v>205</v>
      </c>
      <c r="K4" s="848"/>
      <c r="L4" s="848"/>
      <c r="M4" s="849"/>
    </row>
    <row r="5" spans="1:13" x14ac:dyDescent="0.3">
      <c r="B5" s="845" t="s">
        <v>206</v>
      </c>
      <c r="C5" s="845"/>
      <c r="D5" s="845"/>
      <c r="E5" s="845"/>
      <c r="F5" s="845"/>
      <c r="G5" s="845"/>
      <c r="H5" s="845"/>
      <c r="I5" s="845"/>
      <c r="J5" s="845"/>
    </row>
    <row r="6" spans="1:13" ht="15.6" x14ac:dyDescent="0.3">
      <c r="B6" s="828" t="s">
        <v>207</v>
      </c>
      <c r="C6" s="828"/>
      <c r="D6" s="828"/>
      <c r="E6" s="828"/>
      <c r="F6" s="828"/>
      <c r="G6" s="828"/>
      <c r="H6" s="828"/>
      <c r="I6" s="828"/>
      <c r="J6" s="828"/>
      <c r="K6" s="828"/>
      <c r="L6" s="828"/>
      <c r="M6" s="828"/>
    </row>
    <row r="7" spans="1:13" ht="15.6" thickBot="1" x14ac:dyDescent="0.35">
      <c r="B7" s="827"/>
      <c r="C7" s="827"/>
      <c r="D7" s="827"/>
      <c r="E7" s="827"/>
      <c r="F7" s="827"/>
      <c r="G7" s="827"/>
      <c r="H7" s="827"/>
      <c r="I7" s="827"/>
      <c r="J7" s="827"/>
    </row>
    <row r="8" spans="1:13" x14ac:dyDescent="0.3">
      <c r="B8" s="829" t="s">
        <v>208</v>
      </c>
      <c r="C8" s="830"/>
      <c r="D8" s="830"/>
      <c r="E8" s="830" t="s">
        <v>1501</v>
      </c>
      <c r="F8" s="830"/>
      <c r="G8" s="830"/>
      <c r="H8" s="830" t="s">
        <v>209</v>
      </c>
      <c r="I8" s="830"/>
      <c r="J8" s="830"/>
      <c r="K8" s="830"/>
      <c r="L8" s="830"/>
      <c r="M8" s="846"/>
    </row>
    <row r="9" spans="1:13" ht="15.6" x14ac:dyDescent="0.3">
      <c r="B9" s="820" t="s">
        <v>210</v>
      </c>
      <c r="C9" s="796"/>
      <c r="D9" s="797"/>
      <c r="E9" s="841" t="s">
        <v>395</v>
      </c>
      <c r="F9" s="842"/>
      <c r="G9" s="842"/>
      <c r="H9" s="842"/>
      <c r="I9" s="842"/>
      <c r="J9" s="842"/>
      <c r="K9" s="842"/>
      <c r="L9" s="842"/>
      <c r="M9" s="843"/>
    </row>
    <row r="10" spans="1:13" x14ac:dyDescent="0.3">
      <c r="B10" s="820" t="s">
        <v>211</v>
      </c>
      <c r="C10" s="796"/>
      <c r="D10" s="797"/>
      <c r="E10" s="795" t="s">
        <v>21</v>
      </c>
      <c r="F10" s="796"/>
      <c r="G10" s="796"/>
      <c r="H10" s="796"/>
      <c r="I10" s="796"/>
      <c r="J10" s="796"/>
      <c r="K10" s="796"/>
      <c r="L10" s="796"/>
      <c r="M10" s="844"/>
    </row>
    <row r="11" spans="1:13" x14ac:dyDescent="0.3">
      <c r="B11" s="804" t="s">
        <v>1311</v>
      </c>
      <c r="C11" s="794"/>
      <c r="D11" s="794"/>
      <c r="E11" s="794" t="s">
        <v>158</v>
      </c>
      <c r="F11" s="794" t="s">
        <v>158</v>
      </c>
      <c r="G11" s="794" t="s">
        <v>158</v>
      </c>
      <c r="H11" s="794" t="s">
        <v>158</v>
      </c>
      <c r="I11" s="794" t="s">
        <v>158</v>
      </c>
      <c r="J11" s="794" t="s">
        <v>158</v>
      </c>
      <c r="K11" s="794" t="s">
        <v>158</v>
      </c>
      <c r="L11" s="794" t="s">
        <v>158</v>
      </c>
      <c r="M11" s="807" t="s">
        <v>158</v>
      </c>
    </row>
    <row r="12" spans="1:13" x14ac:dyDescent="0.3">
      <c r="B12" s="804" t="s">
        <v>1312</v>
      </c>
      <c r="C12" s="794"/>
      <c r="D12" s="794"/>
      <c r="E12" s="794" t="s">
        <v>340</v>
      </c>
      <c r="F12" s="794" t="s">
        <v>340</v>
      </c>
      <c r="G12" s="794" t="s">
        <v>340</v>
      </c>
      <c r="H12" s="794" t="s">
        <v>340</v>
      </c>
      <c r="I12" s="794" t="s">
        <v>340</v>
      </c>
      <c r="J12" s="794" t="s">
        <v>340</v>
      </c>
      <c r="K12" s="794" t="s">
        <v>340</v>
      </c>
      <c r="L12" s="794" t="s">
        <v>340</v>
      </c>
      <c r="M12" s="807" t="s">
        <v>340</v>
      </c>
    </row>
    <row r="13" spans="1:13" x14ac:dyDescent="0.3">
      <c r="B13" s="804" t="s">
        <v>1313</v>
      </c>
      <c r="C13" s="794"/>
      <c r="D13" s="794"/>
      <c r="E13" s="821" t="s">
        <v>351</v>
      </c>
      <c r="F13" s="822" t="s">
        <v>351</v>
      </c>
      <c r="G13" s="822" t="s">
        <v>351</v>
      </c>
      <c r="H13" s="822" t="s">
        <v>351</v>
      </c>
      <c r="I13" s="822" t="s">
        <v>351</v>
      </c>
      <c r="J13" s="822" t="s">
        <v>351</v>
      </c>
      <c r="K13" s="822" t="s">
        <v>351</v>
      </c>
      <c r="L13" s="822" t="s">
        <v>351</v>
      </c>
      <c r="M13" s="823" t="s">
        <v>351</v>
      </c>
    </row>
    <row r="14" spans="1:13" x14ac:dyDescent="0.3">
      <c r="B14" s="804" t="s">
        <v>215</v>
      </c>
      <c r="C14" s="794"/>
      <c r="D14" s="794"/>
      <c r="E14" s="821"/>
      <c r="F14" s="822"/>
      <c r="G14" s="822"/>
      <c r="H14" s="822"/>
      <c r="I14" s="822"/>
      <c r="J14" s="822"/>
      <c r="K14" s="822"/>
      <c r="L14" s="822"/>
      <c r="M14" s="823"/>
    </row>
    <row r="15" spans="1:13" x14ac:dyDescent="0.3">
      <c r="B15" s="804" t="s">
        <v>216</v>
      </c>
      <c r="C15" s="794"/>
      <c r="D15" s="794"/>
      <c r="E15" s="814" t="s">
        <v>217</v>
      </c>
      <c r="F15" s="815"/>
      <c r="G15" s="815"/>
      <c r="H15" s="815"/>
      <c r="I15" s="815"/>
      <c r="J15" s="815"/>
      <c r="K15" s="815"/>
      <c r="L15" s="815"/>
      <c r="M15" s="816"/>
    </row>
    <row r="16" spans="1:13" ht="15" customHeight="1" x14ac:dyDescent="0.3">
      <c r="B16" s="804" t="s">
        <v>218</v>
      </c>
      <c r="C16" s="794"/>
      <c r="D16" s="794"/>
      <c r="E16" s="839" t="s">
        <v>315</v>
      </c>
      <c r="F16" s="818"/>
      <c r="G16" s="819"/>
      <c r="H16" s="821" t="s">
        <v>260</v>
      </c>
      <c r="I16" s="822"/>
      <c r="J16" s="822"/>
      <c r="K16" s="822"/>
      <c r="L16" s="822"/>
      <c r="M16" s="823"/>
    </row>
    <row r="17" spans="2:13" ht="15" customHeight="1" x14ac:dyDescent="0.3">
      <c r="B17" s="804" t="s">
        <v>221</v>
      </c>
      <c r="C17" s="794"/>
      <c r="D17" s="794"/>
      <c r="E17" s="821" t="s">
        <v>222</v>
      </c>
      <c r="F17" s="822"/>
      <c r="G17" s="822"/>
      <c r="H17" s="822"/>
      <c r="I17" s="822"/>
      <c r="J17" s="822"/>
      <c r="K17" s="822"/>
      <c r="L17" s="822"/>
      <c r="M17" s="823"/>
    </row>
    <row r="18" spans="2:13" ht="15" customHeight="1" x14ac:dyDescent="0.3">
      <c r="B18" s="820" t="s">
        <v>223</v>
      </c>
      <c r="C18" s="796"/>
      <c r="D18" s="797"/>
      <c r="E18" s="821" t="s">
        <v>316</v>
      </c>
      <c r="F18" s="822"/>
      <c r="G18" s="822"/>
      <c r="H18" s="822"/>
      <c r="I18" s="822"/>
      <c r="J18" s="822"/>
      <c r="K18" s="822"/>
      <c r="L18" s="822"/>
      <c r="M18" s="823"/>
    </row>
    <row r="19" spans="2:13" ht="16.2" thickBot="1" x14ac:dyDescent="0.35">
      <c r="B19" s="834" t="s">
        <v>225</v>
      </c>
      <c r="C19" s="835"/>
      <c r="D19" s="836"/>
      <c r="E19" s="860" t="s">
        <v>226</v>
      </c>
      <c r="F19" s="860"/>
      <c r="G19" s="837" t="s">
        <v>227</v>
      </c>
      <c r="H19" s="837"/>
      <c r="I19" s="837" t="s">
        <v>228</v>
      </c>
      <c r="J19" s="837"/>
      <c r="K19" s="837"/>
      <c r="L19" s="837"/>
      <c r="M19" s="838"/>
    </row>
    <row r="20" spans="2:13" x14ac:dyDescent="0.3">
      <c r="B20" s="827"/>
      <c r="C20" s="827"/>
      <c r="D20" s="827"/>
      <c r="E20" s="827"/>
      <c r="F20" s="827"/>
      <c r="G20" s="827"/>
      <c r="H20" s="827"/>
      <c r="I20" s="827"/>
      <c r="J20" s="827"/>
      <c r="K20" s="827"/>
      <c r="L20" s="827"/>
      <c r="M20" s="827"/>
    </row>
    <row r="21" spans="2:13" ht="15.6" x14ac:dyDescent="0.3">
      <c r="B21" s="828" t="s">
        <v>229</v>
      </c>
      <c r="C21" s="828"/>
      <c r="D21" s="828"/>
      <c r="E21" s="828"/>
      <c r="F21" s="828"/>
      <c r="G21" s="828"/>
      <c r="H21" s="828"/>
      <c r="I21" s="828"/>
      <c r="J21" s="828"/>
      <c r="K21" s="828"/>
      <c r="L21" s="828"/>
      <c r="M21" s="828"/>
    </row>
    <row r="22" spans="2:13" ht="15.6" thickBot="1" x14ac:dyDescent="0.35">
      <c r="B22" s="827"/>
      <c r="C22" s="827"/>
      <c r="D22" s="827"/>
      <c r="E22" s="827"/>
      <c r="F22" s="827"/>
      <c r="G22" s="827"/>
      <c r="H22" s="827"/>
      <c r="I22" s="827"/>
      <c r="J22" s="827"/>
      <c r="K22" s="827"/>
      <c r="L22" s="827"/>
      <c r="M22" s="827"/>
    </row>
    <row r="23" spans="2:13" x14ac:dyDescent="0.3">
      <c r="B23" s="829" t="s">
        <v>230</v>
      </c>
      <c r="C23" s="830"/>
      <c r="D23" s="830"/>
      <c r="E23" s="831" t="s">
        <v>396</v>
      </c>
      <c r="F23" s="832"/>
      <c r="G23" s="832"/>
      <c r="H23" s="832"/>
      <c r="I23" s="832"/>
      <c r="J23" s="832"/>
      <c r="K23" s="832"/>
      <c r="L23" s="832"/>
      <c r="M23" s="833"/>
    </row>
    <row r="24" spans="2:13" ht="53.25" customHeight="1" x14ac:dyDescent="0.3">
      <c r="B24" s="820" t="s">
        <v>231</v>
      </c>
      <c r="C24" s="796"/>
      <c r="D24" s="797"/>
      <c r="E24" s="821" t="s">
        <v>397</v>
      </c>
      <c r="F24" s="822"/>
      <c r="G24" s="822"/>
      <c r="H24" s="822"/>
      <c r="I24" s="822"/>
      <c r="J24" s="822"/>
      <c r="K24" s="822"/>
      <c r="L24" s="822"/>
      <c r="M24" s="823"/>
    </row>
    <row r="25" spans="2:13" ht="54.75" customHeight="1" x14ac:dyDescent="0.3">
      <c r="B25" s="804" t="s">
        <v>232</v>
      </c>
      <c r="C25" s="794"/>
      <c r="D25" s="794"/>
      <c r="E25" s="821" t="s">
        <v>398</v>
      </c>
      <c r="F25" s="822"/>
      <c r="G25" s="822"/>
      <c r="H25" s="822"/>
      <c r="I25" s="822"/>
      <c r="J25" s="822"/>
      <c r="K25" s="822"/>
      <c r="L25" s="822"/>
      <c r="M25" s="823"/>
    </row>
    <row r="26" spans="2:13" x14ac:dyDescent="0.3">
      <c r="B26" s="804" t="s">
        <v>233</v>
      </c>
      <c r="C26" s="794"/>
      <c r="D26" s="794"/>
      <c r="E26" s="850"/>
      <c r="F26" s="851"/>
      <c r="G26" s="851"/>
      <c r="H26" s="851"/>
      <c r="I26" s="851"/>
      <c r="J26" s="851"/>
      <c r="K26" s="851"/>
      <c r="L26" s="851"/>
      <c r="M26" s="852"/>
    </row>
    <row r="27" spans="2:13" x14ac:dyDescent="0.3">
      <c r="B27" s="804" t="s">
        <v>234</v>
      </c>
      <c r="C27" s="794"/>
      <c r="D27" s="794"/>
      <c r="E27" s="814"/>
      <c r="F27" s="815"/>
      <c r="G27" s="815"/>
      <c r="H27" s="815"/>
      <c r="I27" s="815"/>
      <c r="J27" s="815"/>
      <c r="K27" s="815"/>
      <c r="L27" s="815"/>
      <c r="M27" s="816"/>
    </row>
    <row r="28" spans="2:13" ht="36.75" customHeight="1" x14ac:dyDescent="0.3">
      <c r="B28" s="804" t="s">
        <v>235</v>
      </c>
      <c r="C28" s="794"/>
      <c r="D28" s="794"/>
      <c r="E28" s="814" t="s">
        <v>1297</v>
      </c>
      <c r="F28" s="815"/>
      <c r="G28" s="815"/>
      <c r="H28" s="815"/>
      <c r="I28" s="815"/>
      <c r="J28" s="815"/>
      <c r="K28" s="815"/>
      <c r="L28" s="815"/>
      <c r="M28" s="816"/>
    </row>
    <row r="29" spans="2:13" ht="15.6" x14ac:dyDescent="0.3">
      <c r="B29" s="817" t="s">
        <v>236</v>
      </c>
      <c r="C29" s="818"/>
      <c r="D29" s="819"/>
      <c r="E29" s="118"/>
      <c r="F29" s="794" t="s">
        <v>237</v>
      </c>
      <c r="G29" s="794"/>
      <c r="H29" s="142" t="s">
        <v>320</v>
      </c>
      <c r="I29" s="794" t="s">
        <v>239</v>
      </c>
      <c r="J29" s="794"/>
      <c r="K29" s="794" t="s">
        <v>240</v>
      </c>
      <c r="L29" s="794"/>
      <c r="M29" s="126" t="s">
        <v>265</v>
      </c>
    </row>
    <row r="30" spans="2:13" x14ac:dyDescent="0.3">
      <c r="B30" s="804" t="s">
        <v>242</v>
      </c>
      <c r="C30" s="794"/>
      <c r="D30" s="794"/>
      <c r="E30" s="805" t="s">
        <v>321</v>
      </c>
      <c r="F30" s="805"/>
      <c r="G30" s="805"/>
      <c r="H30" s="805"/>
      <c r="I30" s="805"/>
      <c r="J30" s="805"/>
      <c r="K30" s="805"/>
      <c r="L30" s="805"/>
      <c r="M30" s="806"/>
    </row>
    <row r="31" spans="2:13" ht="15.6" x14ac:dyDescent="0.3">
      <c r="B31" s="804" t="s">
        <v>218</v>
      </c>
      <c r="C31" s="794"/>
      <c r="D31" s="794"/>
      <c r="E31" s="794" t="s">
        <v>244</v>
      </c>
      <c r="F31" s="794"/>
      <c r="G31" s="794"/>
      <c r="H31" s="794"/>
      <c r="I31" s="794"/>
      <c r="J31" s="861" t="s">
        <v>245</v>
      </c>
      <c r="K31" s="861"/>
      <c r="L31" s="861"/>
      <c r="M31" s="862"/>
    </row>
    <row r="32" spans="2:13" x14ac:dyDescent="0.3">
      <c r="B32" s="804" t="s">
        <v>246</v>
      </c>
      <c r="C32" s="794"/>
      <c r="D32" s="794"/>
      <c r="E32" s="805" t="s">
        <v>247</v>
      </c>
      <c r="F32" s="805"/>
      <c r="G32" s="805"/>
      <c r="H32" s="805"/>
      <c r="I32" s="805"/>
      <c r="J32" s="805"/>
      <c r="K32" s="805"/>
      <c r="L32" s="805"/>
      <c r="M32" s="806"/>
    </row>
    <row r="33" spans="2:13" x14ac:dyDescent="0.3">
      <c r="B33" s="120" t="s">
        <v>248</v>
      </c>
      <c r="C33" s="118"/>
      <c r="D33" s="118"/>
      <c r="E33" s="794"/>
      <c r="F33" s="794"/>
      <c r="G33" s="794"/>
      <c r="H33" s="794"/>
      <c r="I33" s="794"/>
      <c r="J33" s="794"/>
      <c r="K33" s="794"/>
      <c r="L33" s="794"/>
      <c r="M33" s="807"/>
    </row>
    <row r="34" spans="2:13" x14ac:dyDescent="0.3">
      <c r="B34" s="808"/>
      <c r="C34" s="809"/>
      <c r="D34" s="809"/>
      <c r="E34" s="809"/>
      <c r="F34" s="809"/>
      <c r="G34" s="809"/>
      <c r="H34" s="809"/>
      <c r="I34" s="809"/>
      <c r="J34" s="809"/>
      <c r="K34" s="809"/>
      <c r="L34" s="809"/>
      <c r="M34" s="810"/>
    </row>
    <row r="35" spans="2:13" ht="15.6" x14ac:dyDescent="0.3">
      <c r="B35" s="811" t="s">
        <v>249</v>
      </c>
      <c r="C35" s="812"/>
      <c r="D35" s="812"/>
      <c r="E35" s="812"/>
      <c r="F35" s="812"/>
      <c r="G35" s="812"/>
      <c r="H35" s="812"/>
      <c r="I35" s="812"/>
      <c r="J35" s="812"/>
      <c r="K35" s="812"/>
      <c r="L35" s="812"/>
      <c r="M35" s="813"/>
    </row>
    <row r="36" spans="2:13" ht="15.6" thickBot="1" x14ac:dyDescent="0.35">
      <c r="B36" s="798"/>
      <c r="C36" s="799"/>
      <c r="D36" s="799"/>
      <c r="E36" s="799"/>
      <c r="F36" s="799"/>
      <c r="G36" s="799"/>
      <c r="H36" s="799"/>
      <c r="I36" s="799"/>
      <c r="J36" s="799"/>
      <c r="K36" s="799"/>
      <c r="L36" s="799"/>
      <c r="M36" s="800"/>
    </row>
    <row r="37" spans="2:13" x14ac:dyDescent="0.3">
      <c r="B37" s="801"/>
      <c r="C37" s="802"/>
      <c r="D37" s="802"/>
      <c r="E37" s="802"/>
      <c r="F37" s="802"/>
      <c r="G37" s="802"/>
      <c r="H37" s="802"/>
      <c r="I37" s="802"/>
      <c r="J37" s="802"/>
      <c r="K37" s="802"/>
      <c r="L37" s="802"/>
      <c r="M37" s="803"/>
    </row>
    <row r="39" spans="2:13" x14ac:dyDescent="0.3">
      <c r="C39" s="794" t="s">
        <v>250</v>
      </c>
      <c r="D39" s="794"/>
      <c r="E39" s="794"/>
      <c r="F39" s="794"/>
      <c r="G39" s="794"/>
      <c r="H39" s="794"/>
      <c r="I39" s="794"/>
      <c r="J39" s="794"/>
      <c r="K39" s="794"/>
      <c r="L39" s="794"/>
      <c r="M39" s="794"/>
    </row>
    <row r="40" spans="2:13" x14ac:dyDescent="0.3">
      <c r="C40" s="118" t="s">
        <v>251</v>
      </c>
      <c r="D40" s="795" t="s">
        <v>252</v>
      </c>
      <c r="E40" s="796"/>
      <c r="F40" s="796"/>
      <c r="G40" s="796"/>
      <c r="H40" s="795" t="s">
        <v>253</v>
      </c>
      <c r="I40" s="796"/>
      <c r="J40" s="796"/>
      <c r="K40" s="796"/>
      <c r="L40" s="796"/>
      <c r="M40" s="797"/>
    </row>
    <row r="41" spans="2:13" x14ac:dyDescent="0.3">
      <c r="C41" s="121">
        <v>42317</v>
      </c>
      <c r="D41" s="794" t="s">
        <v>254</v>
      </c>
      <c r="E41" s="794"/>
      <c r="F41" s="794"/>
      <c r="G41" s="794"/>
      <c r="H41" s="795" t="s">
        <v>255</v>
      </c>
      <c r="I41" s="796"/>
      <c r="J41" s="796"/>
      <c r="K41" s="796"/>
      <c r="L41" s="796"/>
      <c r="M41" s="797"/>
    </row>
    <row r="42" spans="2:13" x14ac:dyDescent="0.3">
      <c r="C42" s="118"/>
      <c r="D42" s="794"/>
      <c r="E42" s="794"/>
      <c r="F42" s="794"/>
      <c r="G42" s="794"/>
      <c r="H42" s="794"/>
      <c r="I42" s="794"/>
      <c r="J42" s="794"/>
      <c r="K42" s="794"/>
      <c r="L42" s="794"/>
      <c r="M42" s="794"/>
    </row>
    <row r="43" spans="2:13" x14ac:dyDescent="0.3">
      <c r="C43" s="118"/>
      <c r="D43" s="794"/>
      <c r="E43" s="794"/>
      <c r="F43" s="794"/>
      <c r="G43" s="794"/>
      <c r="H43" s="794"/>
      <c r="I43" s="794"/>
      <c r="J43" s="794"/>
      <c r="K43" s="794"/>
      <c r="L43" s="794"/>
      <c r="M43" s="794"/>
    </row>
    <row r="44" spans="2:13" x14ac:dyDescent="0.3">
      <c r="C44" s="118"/>
      <c r="D44" s="794"/>
      <c r="E44" s="794"/>
      <c r="F44" s="794"/>
      <c r="G44" s="794"/>
      <c r="H44" s="794"/>
      <c r="I44" s="794"/>
      <c r="J44" s="794"/>
      <c r="K44" s="794"/>
      <c r="L44" s="794"/>
      <c r="M44" s="794"/>
    </row>
    <row r="45" spans="2:13" x14ac:dyDescent="0.3">
      <c r="C45" s="118"/>
      <c r="D45" s="794"/>
      <c r="E45" s="794"/>
      <c r="F45" s="794"/>
      <c r="G45" s="794"/>
      <c r="H45" s="794"/>
      <c r="I45" s="794"/>
      <c r="J45" s="794"/>
      <c r="K45" s="794"/>
      <c r="L45" s="794"/>
      <c r="M45" s="794"/>
    </row>
    <row r="46" spans="2:13" x14ac:dyDescent="0.3">
      <c r="C46" s="118"/>
      <c r="D46" s="794"/>
      <c r="E46" s="794"/>
      <c r="F46" s="794"/>
      <c r="G46" s="794"/>
      <c r="H46" s="794"/>
      <c r="I46" s="794"/>
      <c r="J46" s="794"/>
      <c r="K46" s="794"/>
      <c r="L46" s="794"/>
      <c r="M46" s="794"/>
    </row>
    <row r="47" spans="2:13" x14ac:dyDescent="0.3">
      <c r="C47" s="118"/>
      <c r="D47" s="794"/>
      <c r="E47" s="794"/>
      <c r="F47" s="794"/>
      <c r="G47" s="794"/>
      <c r="H47" s="794"/>
      <c r="I47" s="794"/>
      <c r="J47" s="794"/>
      <c r="K47" s="794"/>
      <c r="L47" s="794"/>
      <c r="M47" s="794"/>
    </row>
    <row r="48" spans="2:13" x14ac:dyDescent="0.3">
      <c r="C48" s="118"/>
      <c r="D48" s="794"/>
      <c r="E48" s="794"/>
      <c r="F48" s="794"/>
      <c r="G48" s="794"/>
      <c r="H48" s="794"/>
      <c r="I48" s="794"/>
      <c r="J48" s="794"/>
      <c r="K48" s="794"/>
      <c r="L48" s="794"/>
      <c r="M48" s="794"/>
    </row>
    <row r="49" spans="3:13" x14ac:dyDescent="0.3">
      <c r="C49" s="118"/>
      <c r="D49" s="794"/>
      <c r="E49" s="794"/>
      <c r="F49" s="794"/>
      <c r="G49" s="794"/>
      <c r="H49" s="794"/>
      <c r="I49" s="794"/>
      <c r="J49" s="794"/>
      <c r="K49" s="794"/>
      <c r="L49" s="794"/>
      <c r="M49" s="794"/>
    </row>
  </sheetData>
  <sheetProtection algorithmName="SHA-512" hashValue="dTaKGIgsflK8B/TYhq2a6ltorHA6lR5mel3AldK6sEqB5n2FD9n0TYCVepJsLhAIt13dbPeA0v35e/8Lj77syg==" saltValue="mjBwlgOXCdjCIpB6kso9Sg==" spinCount="100000" sheet="1" objects="1" scenarios="1"/>
  <mergeCells count="88">
    <mergeCell ref="D47:G47"/>
    <mergeCell ref="H47:M47"/>
    <mergeCell ref="D48:G48"/>
    <mergeCell ref="H48:M48"/>
    <mergeCell ref="D49:G49"/>
    <mergeCell ref="H49:M49"/>
    <mergeCell ref="D44:G44"/>
    <mergeCell ref="H44:M44"/>
    <mergeCell ref="D45:G45"/>
    <mergeCell ref="H45:M45"/>
    <mergeCell ref="D46:G46"/>
    <mergeCell ref="H46:M46"/>
    <mergeCell ref="D41:G41"/>
    <mergeCell ref="H41:M41"/>
    <mergeCell ref="D42:G42"/>
    <mergeCell ref="H42:M42"/>
    <mergeCell ref="D43:G43"/>
    <mergeCell ref="H43:M43"/>
    <mergeCell ref="D40:G40"/>
    <mergeCell ref="H40:M40"/>
    <mergeCell ref="B31:D31"/>
    <mergeCell ref="E31:I31"/>
    <mergeCell ref="J31:M31"/>
    <mergeCell ref="B32:D32"/>
    <mergeCell ref="E32:M32"/>
    <mergeCell ref="E33:M33"/>
    <mergeCell ref="B34:M34"/>
    <mergeCell ref="B35:M35"/>
    <mergeCell ref="B36:M36"/>
    <mergeCell ref="B37:M37"/>
    <mergeCell ref="C39:M39"/>
    <mergeCell ref="B29:D29"/>
    <mergeCell ref="F29:G29"/>
    <mergeCell ref="I29:J29"/>
    <mergeCell ref="K29:L29"/>
    <mergeCell ref="B30:D30"/>
    <mergeCell ref="E30:M30"/>
    <mergeCell ref="B26:D26"/>
    <mergeCell ref="E26:M26"/>
    <mergeCell ref="B27:D27"/>
    <mergeCell ref="E27:M27"/>
    <mergeCell ref="B28:D28"/>
    <mergeCell ref="E28:M28"/>
    <mergeCell ref="B25:D25"/>
    <mergeCell ref="E25:M25"/>
    <mergeCell ref="B19:D19"/>
    <mergeCell ref="E19:F19"/>
    <mergeCell ref="G19:H19"/>
    <mergeCell ref="I19:M19"/>
    <mergeCell ref="B20:M20"/>
    <mergeCell ref="B21:M21"/>
    <mergeCell ref="B22:M22"/>
    <mergeCell ref="B23:D23"/>
    <mergeCell ref="E23:M23"/>
    <mergeCell ref="B24:D24"/>
    <mergeCell ref="E24:M24"/>
    <mergeCell ref="B18:D18"/>
    <mergeCell ref="E18:M18"/>
    <mergeCell ref="B13:D13"/>
    <mergeCell ref="E13:M13"/>
    <mergeCell ref="B14:D14"/>
    <mergeCell ref="E14:M14"/>
    <mergeCell ref="B15:D15"/>
    <mergeCell ref="E15:M15"/>
    <mergeCell ref="B16:D16"/>
    <mergeCell ref="E16:G16"/>
    <mergeCell ref="H16:M16"/>
    <mergeCell ref="B17:D17"/>
    <mergeCell ref="E17:M17"/>
    <mergeCell ref="B10:D10"/>
    <mergeCell ref="E10:M10"/>
    <mergeCell ref="B11:D11"/>
    <mergeCell ref="E11:M11"/>
    <mergeCell ref="B12:D12"/>
    <mergeCell ref="E12:M12"/>
    <mergeCell ref="B9:D9"/>
    <mergeCell ref="E9:M9"/>
    <mergeCell ref="B2:M2"/>
    <mergeCell ref="B3:M3"/>
    <mergeCell ref="B4:E4"/>
    <mergeCell ref="F4:I4"/>
    <mergeCell ref="J4:M4"/>
    <mergeCell ref="B5:J5"/>
    <mergeCell ref="B6:M6"/>
    <mergeCell ref="B7:J7"/>
    <mergeCell ref="B8:D8"/>
    <mergeCell ref="E8:G8"/>
    <mergeCell ref="H8:M8"/>
  </mergeCells>
  <hyperlinks>
    <hyperlink ref="A1" location="'5.1.3.a.1'!A1" display="REGRESAR"/>
  </hyperlinks>
  <printOptions verticalCentered="1"/>
  <pageMargins left="2.0866141732283467" right="0.70866141732283472" top="0.74803149606299213" bottom="0.74803149606299213" header="0.31496062992125984" footer="0.31496062992125984"/>
  <pageSetup paperSize="66" scale="4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
  <sheetViews>
    <sheetView showGridLines="0" workbookViewId="0"/>
  </sheetViews>
  <sheetFormatPr defaultColWidth="11.5546875" defaultRowHeight="14.4" x14ac:dyDescent="0.3"/>
  <sheetData>
    <row r="1" spans="1:3" x14ac:dyDescent="0.3">
      <c r="A1" s="106" t="s">
        <v>371</v>
      </c>
      <c r="C1" s="106" t="s">
        <v>414</v>
      </c>
    </row>
    <row r="2" spans="1:3" ht="15.6" x14ac:dyDescent="0.3">
      <c r="B2" s="89" t="s">
        <v>1302</v>
      </c>
    </row>
    <row r="3" spans="1:3" x14ac:dyDescent="0.3">
      <c r="B3" s="10" t="s">
        <v>149</v>
      </c>
    </row>
    <row r="4" spans="1:3" x14ac:dyDescent="0.3">
      <c r="B4" s="10" t="s">
        <v>1339</v>
      </c>
    </row>
    <row r="5" spans="1:3" x14ac:dyDescent="0.3">
      <c r="B5" s="10" t="s">
        <v>1424</v>
      </c>
    </row>
    <row r="6" spans="1:3" x14ac:dyDescent="0.3">
      <c r="B6" s="579" t="s">
        <v>1453</v>
      </c>
    </row>
    <row r="7" spans="1:3" x14ac:dyDescent="0.3">
      <c r="B7" s="579" t="s">
        <v>1451</v>
      </c>
    </row>
    <row r="9" spans="1:3" ht="15.6" x14ac:dyDescent="0.3">
      <c r="B9" s="89" t="s">
        <v>1430</v>
      </c>
    </row>
    <row r="10" spans="1:3" ht="15.6" x14ac:dyDescent="0.3">
      <c r="B10" s="112" t="s">
        <v>1454</v>
      </c>
    </row>
    <row r="37" spans="2:7" ht="98.25" customHeight="1" x14ac:dyDescent="0.3">
      <c r="B37" s="793" t="s">
        <v>1455</v>
      </c>
      <c r="C37" s="793"/>
      <c r="D37" s="793"/>
      <c r="E37" s="793"/>
      <c r="F37" s="793"/>
      <c r="G37" s="793"/>
    </row>
    <row r="38" spans="2:7" x14ac:dyDescent="0.3">
      <c r="B38" s="169" t="s">
        <v>1452</v>
      </c>
    </row>
  </sheetData>
  <sheetProtection algorithmName="SHA-512" hashValue="ANXIlAbJf0kKrxgLup6tFj1swd77Evs8oqgIHaKfFvvUdrBOVNZ7i8iqkPuECR7BV9SGjy/YK3KOqxuLU8S6oQ==" saltValue="2L8uXQ5diuGcCQahkOqA7A==" spinCount="100000" sheet="1" objects="1" scenarios="1"/>
  <mergeCells count="1">
    <mergeCell ref="B37:G37"/>
  </mergeCells>
  <hyperlinks>
    <hyperlink ref="A1" location="'C1'!A1" display="Regresar "/>
    <hyperlink ref="C1" location="M.1.1.1.l.1!A1" display="Ver metadato"/>
    <hyperlink ref="B7" location="_ftn1" display="_ftn1"/>
    <hyperlink ref="B38" location="_ftnref1" display="_ftnref1"/>
    <hyperlink ref="B37" r:id="rId1" display="https://www.imn.ac.cr/documents/10179/20909/Regionalizaci%C3%B3n+clim%C3%A1tica+de+Costa+Rica"/>
  </hyperlinks>
  <pageMargins left="0.7" right="0.7" top="0.75" bottom="0.75" header="0.3" footer="0.3"/>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M50"/>
  <sheetViews>
    <sheetView showGridLines="0" zoomScale="80" zoomScaleNormal="80" workbookViewId="0">
      <selection activeCell="E13" sqref="E13:M13"/>
    </sheetView>
  </sheetViews>
  <sheetFormatPr defaultColWidth="11.44140625" defaultRowHeight="15" x14ac:dyDescent="0.3"/>
  <cols>
    <col min="1" max="2" width="11.44140625" style="178"/>
    <col min="3" max="3" width="22.88671875" style="178" customWidth="1"/>
    <col min="4" max="4" width="14.44140625" style="178" customWidth="1"/>
    <col min="5" max="10" width="11.44140625" style="178"/>
    <col min="11" max="11" width="13.6640625" style="178" customWidth="1"/>
    <col min="12" max="12" width="11.44140625" style="178"/>
    <col min="13" max="13" width="16.5546875" style="178" customWidth="1"/>
    <col min="14" max="16384" width="11.44140625" style="178"/>
  </cols>
  <sheetData>
    <row r="1" spans="1:13" x14ac:dyDescent="0.3">
      <c r="A1" s="190" t="s">
        <v>183</v>
      </c>
    </row>
    <row r="2" spans="1:13" ht="15.6" x14ac:dyDescent="0.3">
      <c r="B2" s="1252" t="s">
        <v>202</v>
      </c>
      <c r="C2" s="1252"/>
      <c r="D2" s="1252"/>
      <c r="E2" s="1252"/>
      <c r="F2" s="1252"/>
      <c r="G2" s="1252"/>
      <c r="H2" s="1252"/>
      <c r="I2" s="1252"/>
      <c r="J2" s="1252"/>
      <c r="K2" s="1252"/>
      <c r="L2" s="1252"/>
      <c r="M2" s="1252"/>
    </row>
    <row r="3" spans="1:13" ht="15.6" thickBot="1" x14ac:dyDescent="0.35">
      <c r="B3" s="827"/>
      <c r="C3" s="827"/>
      <c r="D3" s="827"/>
      <c r="E3" s="827"/>
      <c r="F3" s="827"/>
      <c r="G3" s="827"/>
      <c r="H3" s="827"/>
      <c r="I3" s="827"/>
      <c r="J3" s="827"/>
      <c r="K3" s="827"/>
      <c r="L3" s="827"/>
      <c r="M3" s="827"/>
    </row>
    <row r="4" spans="1:13" ht="16.2" thickBot="1" x14ac:dyDescent="0.35">
      <c r="B4" s="847" t="s">
        <v>286</v>
      </c>
      <c r="C4" s="848"/>
      <c r="D4" s="848"/>
      <c r="E4" s="848"/>
      <c r="F4" s="848" t="s">
        <v>287</v>
      </c>
      <c r="G4" s="848"/>
      <c r="H4" s="848"/>
      <c r="I4" s="848"/>
      <c r="J4" s="848" t="s">
        <v>205</v>
      </c>
      <c r="K4" s="848"/>
      <c r="L4" s="848"/>
      <c r="M4" s="849"/>
    </row>
    <row r="5" spans="1:13" x14ac:dyDescent="0.3">
      <c r="B5" s="845" t="s">
        <v>206</v>
      </c>
      <c r="C5" s="845"/>
      <c r="D5" s="845"/>
      <c r="E5" s="845"/>
      <c r="F5" s="845"/>
      <c r="G5" s="845"/>
      <c r="H5" s="845"/>
      <c r="I5" s="845"/>
      <c r="J5" s="845"/>
      <c r="K5" s="117"/>
      <c r="L5" s="117"/>
      <c r="M5" s="117"/>
    </row>
    <row r="6" spans="1:13" ht="15.6" x14ac:dyDescent="0.3">
      <c r="B6" s="828" t="s">
        <v>207</v>
      </c>
      <c r="C6" s="828"/>
      <c r="D6" s="828"/>
      <c r="E6" s="828"/>
      <c r="F6" s="828"/>
      <c r="G6" s="828"/>
      <c r="H6" s="828"/>
      <c r="I6" s="828"/>
      <c r="J6" s="828"/>
      <c r="K6" s="828"/>
      <c r="L6" s="828"/>
      <c r="M6" s="828"/>
    </row>
    <row r="7" spans="1:13" ht="15.6" thickBot="1" x14ac:dyDescent="0.35">
      <c r="B7" s="827"/>
      <c r="C7" s="827"/>
      <c r="D7" s="827"/>
      <c r="E7" s="827"/>
      <c r="F7" s="827"/>
      <c r="G7" s="827"/>
      <c r="H7" s="827"/>
      <c r="I7" s="827"/>
      <c r="J7" s="827"/>
      <c r="K7" s="117"/>
      <c r="L7" s="117"/>
      <c r="M7" s="117"/>
    </row>
    <row r="8" spans="1:13" x14ac:dyDescent="0.3">
      <c r="B8" s="829" t="s">
        <v>208</v>
      </c>
      <c r="C8" s="830"/>
      <c r="D8" s="830"/>
      <c r="E8" s="830" t="s">
        <v>1502</v>
      </c>
      <c r="F8" s="830"/>
      <c r="G8" s="830"/>
      <c r="H8" s="830" t="s">
        <v>209</v>
      </c>
      <c r="I8" s="830"/>
      <c r="J8" s="830"/>
      <c r="K8" s="830"/>
      <c r="L8" s="830"/>
      <c r="M8" s="846"/>
    </row>
    <row r="9" spans="1:13" ht="15.6" x14ac:dyDescent="0.3">
      <c r="B9" s="820" t="s">
        <v>210</v>
      </c>
      <c r="C9" s="796"/>
      <c r="D9" s="797"/>
      <c r="E9" s="841" t="s">
        <v>399</v>
      </c>
      <c r="F9" s="842"/>
      <c r="G9" s="842"/>
      <c r="H9" s="842"/>
      <c r="I9" s="842"/>
      <c r="J9" s="842"/>
      <c r="K9" s="842"/>
      <c r="L9" s="842"/>
      <c r="M9" s="843"/>
    </row>
    <row r="10" spans="1:13" x14ac:dyDescent="0.3">
      <c r="B10" s="820" t="s">
        <v>211</v>
      </c>
      <c r="C10" s="796"/>
      <c r="D10" s="797"/>
      <c r="E10" s="795" t="s">
        <v>21</v>
      </c>
      <c r="F10" s="796"/>
      <c r="G10" s="796"/>
      <c r="H10" s="796"/>
      <c r="I10" s="796"/>
      <c r="J10" s="796"/>
      <c r="K10" s="796"/>
      <c r="L10" s="796"/>
      <c r="M10" s="844"/>
    </row>
    <row r="11" spans="1:13" x14ac:dyDescent="0.3">
      <c r="B11" s="804" t="s">
        <v>1311</v>
      </c>
      <c r="C11" s="794"/>
      <c r="D11" s="794"/>
      <c r="E11" s="794" t="s">
        <v>158</v>
      </c>
      <c r="F11" s="794" t="s">
        <v>158</v>
      </c>
      <c r="G11" s="794" t="s">
        <v>158</v>
      </c>
      <c r="H11" s="794" t="s">
        <v>158</v>
      </c>
      <c r="I11" s="794" t="s">
        <v>158</v>
      </c>
      <c r="J11" s="794" t="s">
        <v>158</v>
      </c>
      <c r="K11" s="794" t="s">
        <v>158</v>
      </c>
      <c r="L11" s="794" t="s">
        <v>158</v>
      </c>
      <c r="M11" s="807" t="s">
        <v>158</v>
      </c>
    </row>
    <row r="12" spans="1:13" x14ac:dyDescent="0.3">
      <c r="B12" s="804" t="s">
        <v>1312</v>
      </c>
      <c r="C12" s="794"/>
      <c r="D12" s="794"/>
      <c r="E12" s="794" t="s">
        <v>340</v>
      </c>
      <c r="F12" s="794" t="s">
        <v>340</v>
      </c>
      <c r="G12" s="794" t="s">
        <v>340</v>
      </c>
      <c r="H12" s="794" t="s">
        <v>340</v>
      </c>
      <c r="I12" s="794" t="s">
        <v>340</v>
      </c>
      <c r="J12" s="794" t="s">
        <v>340</v>
      </c>
      <c r="K12" s="794" t="s">
        <v>340</v>
      </c>
      <c r="L12" s="794" t="s">
        <v>340</v>
      </c>
      <c r="M12" s="807" t="s">
        <v>340</v>
      </c>
    </row>
    <row r="13" spans="1:13" s="557" customFormat="1" x14ac:dyDescent="0.3">
      <c r="B13" s="804" t="s">
        <v>1313</v>
      </c>
      <c r="C13" s="794"/>
      <c r="D13" s="794"/>
      <c r="E13" s="795" t="s">
        <v>351</v>
      </c>
      <c r="F13" s="796"/>
      <c r="G13" s="796"/>
      <c r="H13" s="796"/>
      <c r="I13" s="796"/>
      <c r="J13" s="796"/>
      <c r="K13" s="796"/>
      <c r="L13" s="796"/>
      <c r="M13" s="844"/>
    </row>
    <row r="14" spans="1:13" x14ac:dyDescent="0.3">
      <c r="B14" s="804" t="s">
        <v>214</v>
      </c>
      <c r="C14" s="794"/>
      <c r="D14" s="794"/>
      <c r="E14" s="821" t="s">
        <v>400</v>
      </c>
      <c r="F14" s="822"/>
      <c r="G14" s="822"/>
      <c r="H14" s="822"/>
      <c r="I14" s="822"/>
      <c r="J14" s="822"/>
      <c r="K14" s="822"/>
      <c r="L14" s="822"/>
      <c r="M14" s="823"/>
    </row>
    <row r="15" spans="1:13" x14ac:dyDescent="0.3">
      <c r="B15" s="804" t="s">
        <v>215</v>
      </c>
      <c r="C15" s="794"/>
      <c r="D15" s="794"/>
      <c r="E15" s="821"/>
      <c r="F15" s="822"/>
      <c r="G15" s="822"/>
      <c r="H15" s="822"/>
      <c r="I15" s="822"/>
      <c r="J15" s="822"/>
      <c r="K15" s="822"/>
      <c r="L15" s="822"/>
      <c r="M15" s="823"/>
    </row>
    <row r="16" spans="1:13" x14ac:dyDescent="0.3">
      <c r="B16" s="804" t="s">
        <v>216</v>
      </c>
      <c r="C16" s="794"/>
      <c r="D16" s="794"/>
      <c r="E16" s="814" t="s">
        <v>217</v>
      </c>
      <c r="F16" s="815"/>
      <c r="G16" s="815"/>
      <c r="H16" s="815"/>
      <c r="I16" s="815"/>
      <c r="J16" s="815"/>
      <c r="K16" s="815"/>
      <c r="L16" s="815"/>
      <c r="M16" s="816"/>
    </row>
    <row r="17" spans="2:13" ht="15" customHeight="1" x14ac:dyDescent="0.3">
      <c r="B17" s="804" t="s">
        <v>218</v>
      </c>
      <c r="C17" s="794"/>
      <c r="D17" s="794"/>
      <c r="E17" s="839" t="s">
        <v>315</v>
      </c>
      <c r="F17" s="818"/>
      <c r="G17" s="819"/>
      <c r="H17" s="821" t="s">
        <v>260</v>
      </c>
      <c r="I17" s="822"/>
      <c r="J17" s="822"/>
      <c r="K17" s="822"/>
      <c r="L17" s="822"/>
      <c r="M17" s="823"/>
    </row>
    <row r="18" spans="2:13" ht="15" customHeight="1" x14ac:dyDescent="0.3">
      <c r="B18" s="804" t="s">
        <v>221</v>
      </c>
      <c r="C18" s="794"/>
      <c r="D18" s="794"/>
      <c r="E18" s="821" t="s">
        <v>222</v>
      </c>
      <c r="F18" s="822"/>
      <c r="G18" s="822"/>
      <c r="H18" s="822"/>
      <c r="I18" s="822"/>
      <c r="J18" s="822"/>
      <c r="K18" s="822"/>
      <c r="L18" s="822"/>
      <c r="M18" s="823"/>
    </row>
    <row r="19" spans="2:13" ht="15" customHeight="1" x14ac:dyDescent="0.3">
      <c r="B19" s="820" t="s">
        <v>223</v>
      </c>
      <c r="C19" s="796"/>
      <c r="D19" s="797"/>
      <c r="E19" s="821" t="s">
        <v>316</v>
      </c>
      <c r="F19" s="822"/>
      <c r="G19" s="822"/>
      <c r="H19" s="822"/>
      <c r="I19" s="822"/>
      <c r="J19" s="822"/>
      <c r="K19" s="822"/>
      <c r="L19" s="822"/>
      <c r="M19" s="823"/>
    </row>
    <row r="20" spans="2:13" ht="16.2" thickBot="1" x14ac:dyDescent="0.35">
      <c r="B20" s="834" t="s">
        <v>225</v>
      </c>
      <c r="C20" s="835"/>
      <c r="D20" s="836"/>
      <c r="E20" s="860" t="s">
        <v>226</v>
      </c>
      <c r="F20" s="860"/>
      <c r="G20" s="837" t="s">
        <v>227</v>
      </c>
      <c r="H20" s="837"/>
      <c r="I20" s="837" t="s">
        <v>228</v>
      </c>
      <c r="J20" s="837"/>
      <c r="K20" s="837"/>
      <c r="L20" s="837"/>
      <c r="M20" s="838"/>
    </row>
    <row r="21" spans="2:13" x14ac:dyDescent="0.3">
      <c r="B21" s="827"/>
      <c r="C21" s="827"/>
      <c r="D21" s="827"/>
      <c r="E21" s="827"/>
      <c r="F21" s="827"/>
      <c r="G21" s="827"/>
      <c r="H21" s="827"/>
      <c r="I21" s="827"/>
      <c r="J21" s="827"/>
      <c r="K21" s="827"/>
      <c r="L21" s="827"/>
      <c r="M21" s="827"/>
    </row>
    <row r="22" spans="2:13" ht="15.6" x14ac:dyDescent="0.3">
      <c r="B22" s="828" t="s">
        <v>229</v>
      </c>
      <c r="C22" s="828"/>
      <c r="D22" s="828"/>
      <c r="E22" s="828"/>
      <c r="F22" s="828"/>
      <c r="G22" s="828"/>
      <c r="H22" s="828"/>
      <c r="I22" s="828"/>
      <c r="J22" s="828"/>
      <c r="K22" s="828"/>
      <c r="L22" s="828"/>
      <c r="M22" s="828"/>
    </row>
    <row r="23" spans="2:13" ht="15.6" thickBot="1" x14ac:dyDescent="0.35">
      <c r="B23" s="827"/>
      <c r="C23" s="827"/>
      <c r="D23" s="827"/>
      <c r="E23" s="827"/>
      <c r="F23" s="827"/>
      <c r="G23" s="827"/>
      <c r="H23" s="827"/>
      <c r="I23" s="827"/>
      <c r="J23" s="827"/>
      <c r="K23" s="827"/>
      <c r="L23" s="827"/>
      <c r="M23" s="827"/>
    </row>
    <row r="24" spans="2:13" ht="26.25" customHeight="1" x14ac:dyDescent="0.3">
      <c r="B24" s="829" t="s">
        <v>230</v>
      </c>
      <c r="C24" s="830"/>
      <c r="D24" s="830"/>
      <c r="E24" s="831" t="s">
        <v>401</v>
      </c>
      <c r="F24" s="832"/>
      <c r="G24" s="832"/>
      <c r="H24" s="832"/>
      <c r="I24" s="832"/>
      <c r="J24" s="832"/>
      <c r="K24" s="832"/>
      <c r="L24" s="832"/>
      <c r="M24" s="833"/>
    </row>
    <row r="25" spans="2:13" ht="51" customHeight="1" x14ac:dyDescent="0.3">
      <c r="B25" s="820" t="s">
        <v>231</v>
      </c>
      <c r="C25" s="796"/>
      <c r="D25" s="797"/>
      <c r="E25" s="821" t="s">
        <v>402</v>
      </c>
      <c r="F25" s="822"/>
      <c r="G25" s="822"/>
      <c r="H25" s="822"/>
      <c r="I25" s="822"/>
      <c r="J25" s="822"/>
      <c r="K25" s="822"/>
      <c r="L25" s="822"/>
      <c r="M25" s="823"/>
    </row>
    <row r="26" spans="2:13" ht="47.25" customHeight="1" x14ac:dyDescent="0.3">
      <c r="B26" s="804" t="s">
        <v>232</v>
      </c>
      <c r="C26" s="794"/>
      <c r="D26" s="794"/>
      <c r="E26" s="821" t="s">
        <v>403</v>
      </c>
      <c r="F26" s="822"/>
      <c r="G26" s="822"/>
      <c r="H26" s="822"/>
      <c r="I26" s="822"/>
      <c r="J26" s="822"/>
      <c r="K26" s="822"/>
      <c r="L26" s="822"/>
      <c r="M26" s="823"/>
    </row>
    <row r="27" spans="2:13" x14ac:dyDescent="0.3">
      <c r="B27" s="804" t="s">
        <v>233</v>
      </c>
      <c r="C27" s="794"/>
      <c r="D27" s="794"/>
      <c r="E27" s="850"/>
      <c r="F27" s="851"/>
      <c r="G27" s="851"/>
      <c r="H27" s="851"/>
      <c r="I27" s="851"/>
      <c r="J27" s="851"/>
      <c r="K27" s="851"/>
      <c r="L27" s="851"/>
      <c r="M27" s="852"/>
    </row>
    <row r="28" spans="2:13" x14ac:dyDescent="0.3">
      <c r="B28" s="804" t="s">
        <v>234</v>
      </c>
      <c r="C28" s="794"/>
      <c r="D28" s="794"/>
      <c r="E28" s="814"/>
      <c r="F28" s="815"/>
      <c r="G28" s="815"/>
      <c r="H28" s="815"/>
      <c r="I28" s="815"/>
      <c r="J28" s="815"/>
      <c r="K28" s="815"/>
      <c r="L28" s="815"/>
      <c r="M28" s="816"/>
    </row>
    <row r="29" spans="2:13" ht="35.25" customHeight="1" x14ac:dyDescent="0.3">
      <c r="B29" s="804" t="s">
        <v>235</v>
      </c>
      <c r="C29" s="794"/>
      <c r="D29" s="794"/>
      <c r="E29" s="814" t="s">
        <v>1297</v>
      </c>
      <c r="F29" s="815"/>
      <c r="G29" s="815"/>
      <c r="H29" s="815"/>
      <c r="I29" s="815"/>
      <c r="J29" s="815"/>
      <c r="K29" s="815"/>
      <c r="L29" s="815"/>
      <c r="M29" s="816"/>
    </row>
    <row r="30" spans="2:13" ht="15.6" x14ac:dyDescent="0.3">
      <c r="B30" s="817" t="s">
        <v>236</v>
      </c>
      <c r="C30" s="818"/>
      <c r="D30" s="819"/>
      <c r="E30" s="118"/>
      <c r="F30" s="794" t="s">
        <v>237</v>
      </c>
      <c r="G30" s="794"/>
      <c r="H30" s="142" t="s">
        <v>320</v>
      </c>
      <c r="I30" s="794" t="s">
        <v>239</v>
      </c>
      <c r="J30" s="794"/>
      <c r="K30" s="794" t="s">
        <v>240</v>
      </c>
      <c r="L30" s="794"/>
      <c r="M30" s="126" t="s">
        <v>265</v>
      </c>
    </row>
    <row r="31" spans="2:13" x14ac:dyDescent="0.3">
      <c r="B31" s="804" t="s">
        <v>242</v>
      </c>
      <c r="C31" s="794"/>
      <c r="D31" s="794"/>
      <c r="E31" s="805" t="s">
        <v>321</v>
      </c>
      <c r="F31" s="805"/>
      <c r="G31" s="805"/>
      <c r="H31" s="805"/>
      <c r="I31" s="805"/>
      <c r="J31" s="805"/>
      <c r="K31" s="805"/>
      <c r="L31" s="805"/>
      <c r="M31" s="806"/>
    </row>
    <row r="32" spans="2:13" ht="15.6" x14ac:dyDescent="0.3">
      <c r="B32" s="804" t="s">
        <v>218</v>
      </c>
      <c r="C32" s="794"/>
      <c r="D32" s="794"/>
      <c r="E32" s="794" t="s">
        <v>244</v>
      </c>
      <c r="F32" s="794"/>
      <c r="G32" s="794"/>
      <c r="H32" s="794"/>
      <c r="I32" s="794"/>
      <c r="J32" s="861" t="s">
        <v>245</v>
      </c>
      <c r="K32" s="861"/>
      <c r="L32" s="861"/>
      <c r="M32" s="862"/>
    </row>
    <row r="33" spans="2:13" x14ac:dyDescent="0.3">
      <c r="B33" s="804" t="s">
        <v>246</v>
      </c>
      <c r="C33" s="794"/>
      <c r="D33" s="794"/>
      <c r="E33" s="805" t="s">
        <v>247</v>
      </c>
      <c r="F33" s="805"/>
      <c r="G33" s="805"/>
      <c r="H33" s="805"/>
      <c r="I33" s="805"/>
      <c r="J33" s="805"/>
      <c r="K33" s="805"/>
      <c r="L33" s="805"/>
      <c r="M33" s="806"/>
    </row>
    <row r="34" spans="2:13" x14ac:dyDescent="0.3">
      <c r="B34" s="120" t="s">
        <v>248</v>
      </c>
      <c r="C34" s="118"/>
      <c r="D34" s="118"/>
      <c r="E34" s="794"/>
      <c r="F34" s="794"/>
      <c r="G34" s="794"/>
      <c r="H34" s="794"/>
      <c r="I34" s="794"/>
      <c r="J34" s="794"/>
      <c r="K34" s="794"/>
      <c r="L34" s="794"/>
      <c r="M34" s="807"/>
    </row>
    <row r="35" spans="2:13" x14ac:dyDescent="0.3">
      <c r="B35" s="808"/>
      <c r="C35" s="809"/>
      <c r="D35" s="809"/>
      <c r="E35" s="809"/>
      <c r="F35" s="809"/>
      <c r="G35" s="809"/>
      <c r="H35" s="809"/>
      <c r="I35" s="809"/>
      <c r="J35" s="809"/>
      <c r="K35" s="809"/>
      <c r="L35" s="809"/>
      <c r="M35" s="810"/>
    </row>
    <row r="36" spans="2:13" ht="15.6" x14ac:dyDescent="0.3">
      <c r="B36" s="811" t="s">
        <v>249</v>
      </c>
      <c r="C36" s="812"/>
      <c r="D36" s="812"/>
      <c r="E36" s="812"/>
      <c r="F36" s="812"/>
      <c r="G36" s="812"/>
      <c r="H36" s="812"/>
      <c r="I36" s="812"/>
      <c r="J36" s="812"/>
      <c r="K36" s="812"/>
      <c r="L36" s="812"/>
      <c r="M36" s="813"/>
    </row>
    <row r="37" spans="2:13" ht="15.6" thickBot="1" x14ac:dyDescent="0.35">
      <c r="B37" s="798"/>
      <c r="C37" s="799"/>
      <c r="D37" s="799"/>
      <c r="E37" s="799"/>
      <c r="F37" s="799"/>
      <c r="G37" s="799"/>
      <c r="H37" s="799"/>
      <c r="I37" s="799"/>
      <c r="J37" s="799"/>
      <c r="K37" s="799"/>
      <c r="L37" s="799"/>
      <c r="M37" s="800"/>
    </row>
    <row r="38" spans="2:13" x14ac:dyDescent="0.3">
      <c r="B38" s="801"/>
      <c r="C38" s="802"/>
      <c r="D38" s="802"/>
      <c r="E38" s="802"/>
      <c r="F38" s="802"/>
      <c r="G38" s="802"/>
      <c r="H38" s="802"/>
      <c r="I38" s="802"/>
      <c r="J38" s="802"/>
      <c r="K38" s="802"/>
      <c r="L38" s="802"/>
      <c r="M38" s="803"/>
    </row>
    <row r="40" spans="2:13" x14ac:dyDescent="0.3">
      <c r="C40" s="1303" t="s">
        <v>250</v>
      </c>
      <c r="D40" s="1303"/>
      <c r="E40" s="1303"/>
      <c r="F40" s="1303"/>
      <c r="G40" s="1303"/>
      <c r="H40" s="1303"/>
      <c r="I40" s="1303"/>
      <c r="J40" s="1303"/>
      <c r="K40" s="1303"/>
      <c r="L40" s="1303"/>
      <c r="M40" s="1303"/>
    </row>
    <row r="41" spans="2:13" x14ac:dyDescent="0.3">
      <c r="C41" s="179" t="s">
        <v>251</v>
      </c>
      <c r="D41" s="1304" t="s">
        <v>252</v>
      </c>
      <c r="E41" s="1305"/>
      <c r="F41" s="1305"/>
      <c r="G41" s="1305"/>
      <c r="H41" s="1304" t="s">
        <v>253</v>
      </c>
      <c r="I41" s="1305"/>
      <c r="J41" s="1305"/>
      <c r="K41" s="1305"/>
      <c r="L41" s="1305"/>
      <c r="M41" s="1306"/>
    </row>
    <row r="42" spans="2:13" x14ac:dyDescent="0.3">
      <c r="C42" s="180">
        <v>42317</v>
      </c>
      <c r="D42" s="1303" t="s">
        <v>254</v>
      </c>
      <c r="E42" s="1303"/>
      <c r="F42" s="1303"/>
      <c r="G42" s="1303"/>
      <c r="H42" s="1304" t="s">
        <v>255</v>
      </c>
      <c r="I42" s="1305"/>
      <c r="J42" s="1305"/>
      <c r="K42" s="1305"/>
      <c r="L42" s="1305"/>
      <c r="M42" s="1306"/>
    </row>
    <row r="43" spans="2:13" x14ac:dyDescent="0.3">
      <c r="C43" s="179"/>
      <c r="D43" s="1303"/>
      <c r="E43" s="1303"/>
      <c r="F43" s="1303"/>
      <c r="G43" s="1303"/>
      <c r="H43" s="1303"/>
      <c r="I43" s="1303"/>
      <c r="J43" s="1303"/>
      <c r="K43" s="1303"/>
      <c r="L43" s="1303"/>
      <c r="M43" s="1303"/>
    </row>
    <row r="44" spans="2:13" x14ac:dyDescent="0.3">
      <c r="C44" s="179"/>
      <c r="D44" s="1303"/>
      <c r="E44" s="1303"/>
      <c r="F44" s="1303"/>
      <c r="G44" s="1303"/>
      <c r="H44" s="1303"/>
      <c r="I44" s="1303"/>
      <c r="J44" s="1303"/>
      <c r="K44" s="1303"/>
      <c r="L44" s="1303"/>
      <c r="M44" s="1303"/>
    </row>
    <row r="45" spans="2:13" x14ac:dyDescent="0.3">
      <c r="C45" s="179"/>
      <c r="D45" s="1303"/>
      <c r="E45" s="1303"/>
      <c r="F45" s="1303"/>
      <c r="G45" s="1303"/>
      <c r="H45" s="1303"/>
      <c r="I45" s="1303"/>
      <c r="J45" s="1303"/>
      <c r="K45" s="1303"/>
      <c r="L45" s="1303"/>
      <c r="M45" s="1303"/>
    </row>
    <row r="46" spans="2:13" x14ac:dyDescent="0.3">
      <c r="C46" s="179"/>
      <c r="D46" s="1303"/>
      <c r="E46" s="1303"/>
      <c r="F46" s="1303"/>
      <c r="G46" s="1303"/>
      <c r="H46" s="1303"/>
      <c r="I46" s="1303"/>
      <c r="J46" s="1303"/>
      <c r="K46" s="1303"/>
      <c r="L46" s="1303"/>
      <c r="M46" s="1303"/>
    </row>
    <row r="47" spans="2:13" x14ac:dyDescent="0.3">
      <c r="C47" s="179"/>
      <c r="D47" s="1303"/>
      <c r="E47" s="1303"/>
      <c r="F47" s="1303"/>
      <c r="G47" s="1303"/>
      <c r="H47" s="1303"/>
      <c r="I47" s="1303"/>
      <c r="J47" s="1303"/>
      <c r="K47" s="1303"/>
      <c r="L47" s="1303"/>
      <c r="M47" s="1303"/>
    </row>
    <row r="48" spans="2:13" x14ac:dyDescent="0.3">
      <c r="C48" s="179"/>
      <c r="D48" s="1303"/>
      <c r="E48" s="1303"/>
      <c r="F48" s="1303"/>
      <c r="G48" s="1303"/>
      <c r="H48" s="1303"/>
      <c r="I48" s="1303"/>
      <c r="J48" s="1303"/>
      <c r="K48" s="1303"/>
      <c r="L48" s="1303"/>
      <c r="M48" s="1303"/>
    </row>
    <row r="49" spans="3:13" x14ac:dyDescent="0.3">
      <c r="C49" s="179"/>
      <c r="D49" s="1303"/>
      <c r="E49" s="1303"/>
      <c r="F49" s="1303"/>
      <c r="G49" s="1303"/>
      <c r="H49" s="1303"/>
      <c r="I49" s="1303"/>
      <c r="J49" s="1303"/>
      <c r="K49" s="1303"/>
      <c r="L49" s="1303"/>
      <c r="M49" s="1303"/>
    </row>
    <row r="50" spans="3:13" x14ac:dyDescent="0.3">
      <c r="C50" s="179"/>
      <c r="D50" s="1303"/>
      <c r="E50" s="1303"/>
      <c r="F50" s="1303"/>
      <c r="G50" s="1303"/>
      <c r="H50" s="1303"/>
      <c r="I50" s="1303"/>
      <c r="J50" s="1303"/>
      <c r="K50" s="1303"/>
      <c r="L50" s="1303"/>
      <c r="M50" s="1303"/>
    </row>
  </sheetData>
  <sheetProtection algorithmName="SHA-512" hashValue="0/Asn4KceKfv1SG/QA2tMkS6B6r5w0NsTZ8YKtxUXgjBJCm1gva+28I+PcTYa7uwiMfneJs3Sr8dwLJD3TB1aw==" saltValue="O+qfeHgmUuFUXaOBj5Aplg==" spinCount="100000" sheet="1" objects="1" scenarios="1"/>
  <mergeCells count="90">
    <mergeCell ref="B13:D13"/>
    <mergeCell ref="E13:M13"/>
    <mergeCell ref="D48:G48"/>
    <mergeCell ref="H48:M48"/>
    <mergeCell ref="D49:G49"/>
    <mergeCell ref="H49:M49"/>
    <mergeCell ref="D42:G42"/>
    <mergeCell ref="H42:M42"/>
    <mergeCell ref="D43:G43"/>
    <mergeCell ref="H43:M43"/>
    <mergeCell ref="D44:G44"/>
    <mergeCell ref="H44:M44"/>
    <mergeCell ref="D41:G41"/>
    <mergeCell ref="H41:M41"/>
    <mergeCell ref="B32:D32"/>
    <mergeCell ref="E32:I32"/>
    <mergeCell ref="D50:G50"/>
    <mergeCell ref="H50:M50"/>
    <mergeCell ref="D45:G45"/>
    <mergeCell ref="H45:M45"/>
    <mergeCell ref="D46:G46"/>
    <mergeCell ref="H46:M46"/>
    <mergeCell ref="D47:G47"/>
    <mergeCell ref="H47:M47"/>
    <mergeCell ref="B36:M36"/>
    <mergeCell ref="B37:M37"/>
    <mergeCell ref="B38:M38"/>
    <mergeCell ref="C40:M40"/>
    <mergeCell ref="B30:D30"/>
    <mergeCell ref="F30:G30"/>
    <mergeCell ref="I30:J30"/>
    <mergeCell ref="K30:L30"/>
    <mergeCell ref="B31:D31"/>
    <mergeCell ref="E31:M31"/>
    <mergeCell ref="J32:M32"/>
    <mergeCell ref="B33:D33"/>
    <mergeCell ref="E33:M33"/>
    <mergeCell ref="E34:M34"/>
    <mergeCell ref="B35:M35"/>
    <mergeCell ref="B27:D27"/>
    <mergeCell ref="E27:M27"/>
    <mergeCell ref="B28:D28"/>
    <mergeCell ref="E28:M28"/>
    <mergeCell ref="B29:D29"/>
    <mergeCell ref="E29:M29"/>
    <mergeCell ref="B26:D26"/>
    <mergeCell ref="E26:M26"/>
    <mergeCell ref="B20:D20"/>
    <mergeCell ref="E20:F20"/>
    <mergeCell ref="G20:H20"/>
    <mergeCell ref="I20:M20"/>
    <mergeCell ref="B21:M21"/>
    <mergeCell ref="B22:M22"/>
    <mergeCell ref="B23:M23"/>
    <mergeCell ref="B24:D24"/>
    <mergeCell ref="E24:M24"/>
    <mergeCell ref="B25:D25"/>
    <mergeCell ref="E25:M25"/>
    <mergeCell ref="B19:D19"/>
    <mergeCell ref="E19:M19"/>
    <mergeCell ref="B14:D14"/>
    <mergeCell ref="E14:M14"/>
    <mergeCell ref="B15:D15"/>
    <mergeCell ref="E15:M15"/>
    <mergeCell ref="B16:D16"/>
    <mergeCell ref="E16:M16"/>
    <mergeCell ref="B17:D17"/>
    <mergeCell ref="E17:G17"/>
    <mergeCell ref="H17:M17"/>
    <mergeCell ref="B18:D18"/>
    <mergeCell ref="E18:M18"/>
    <mergeCell ref="B10:D10"/>
    <mergeCell ref="E10:M10"/>
    <mergeCell ref="B11:D11"/>
    <mergeCell ref="E11:M11"/>
    <mergeCell ref="B12:D12"/>
    <mergeCell ref="E12:M12"/>
    <mergeCell ref="B9:D9"/>
    <mergeCell ref="E9:M9"/>
    <mergeCell ref="B2:M2"/>
    <mergeCell ref="B3:M3"/>
    <mergeCell ref="B4:E4"/>
    <mergeCell ref="F4:I4"/>
    <mergeCell ref="J4:M4"/>
    <mergeCell ref="B5:J5"/>
    <mergeCell ref="B6:M6"/>
    <mergeCell ref="B7:J7"/>
    <mergeCell ref="B8:D8"/>
    <mergeCell ref="E8:G8"/>
    <mergeCell ref="H8:M8"/>
  </mergeCells>
  <hyperlinks>
    <hyperlink ref="A1" location="'5.1.3.a.1'!A1" display="REGRESAR"/>
  </hyperlinks>
  <printOptions verticalCentered="1"/>
  <pageMargins left="2.0866141732283467" right="0.70866141732283472" top="0.74803149606299213" bottom="0.74803149606299213" header="0.31496062992125984" footer="0.31496062992125984"/>
  <pageSetup paperSize="66" scale="45"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31"/>
  <sheetViews>
    <sheetView showGridLines="0" zoomScale="90" zoomScaleNormal="90" workbookViewId="0">
      <pane ySplit="13" topLeftCell="A23" activePane="bottomLeft" state="frozen"/>
      <selection pane="bottomLeft"/>
    </sheetView>
  </sheetViews>
  <sheetFormatPr defaultColWidth="11.44140625" defaultRowHeight="13.2" x14ac:dyDescent="0.25"/>
  <cols>
    <col min="1" max="1" width="11.44140625" style="10"/>
    <col min="2" max="2" width="11" style="44" customWidth="1"/>
    <col min="3" max="4" width="19" style="10" customWidth="1"/>
    <col min="5" max="5" width="13.44140625" style="10" customWidth="1"/>
    <col min="6" max="16384" width="11.44140625" style="10"/>
  </cols>
  <sheetData>
    <row r="1" spans="1:5" ht="14.4" x14ac:dyDescent="0.3">
      <c r="A1" s="106" t="s">
        <v>178</v>
      </c>
      <c r="C1" s="106" t="s">
        <v>413</v>
      </c>
    </row>
    <row r="2" spans="1:5" ht="15.6" x14ac:dyDescent="0.3">
      <c r="A2" s="106"/>
      <c r="B2" s="89" t="s">
        <v>375</v>
      </c>
    </row>
    <row r="3" spans="1:5" ht="15" x14ac:dyDescent="0.25">
      <c r="B3" s="544" t="s">
        <v>158</v>
      </c>
      <c r="C3" s="2"/>
      <c r="D3" s="2"/>
      <c r="E3" s="2"/>
    </row>
    <row r="4" spans="1:5" ht="15" x14ac:dyDescent="0.25">
      <c r="B4" s="544" t="s">
        <v>340</v>
      </c>
      <c r="C4" s="2"/>
      <c r="D4" s="2"/>
      <c r="E4" s="2"/>
    </row>
    <row r="5" spans="1:5" ht="15" x14ac:dyDescent="0.25">
      <c r="B5" s="545" t="s">
        <v>349</v>
      </c>
      <c r="C5" s="2"/>
      <c r="D5" s="2"/>
      <c r="E5" s="2"/>
    </row>
    <row r="6" spans="1:5" ht="15" x14ac:dyDescent="0.25">
      <c r="B6" s="545" t="s">
        <v>350</v>
      </c>
      <c r="C6" s="2"/>
      <c r="D6" s="2"/>
      <c r="E6" s="2"/>
    </row>
    <row r="7" spans="1:5" ht="15" x14ac:dyDescent="0.25">
      <c r="B7" s="542" t="s">
        <v>1272</v>
      </c>
      <c r="C7" s="2"/>
      <c r="D7" s="2"/>
      <c r="E7" s="2"/>
    </row>
    <row r="8" spans="1:5" ht="15" x14ac:dyDescent="0.25">
      <c r="B8" s="22"/>
      <c r="C8" s="2"/>
      <c r="D8" s="2"/>
      <c r="E8" s="2"/>
    </row>
    <row r="9" spans="1:5" ht="15" x14ac:dyDescent="0.25">
      <c r="B9" s="22"/>
      <c r="C9" s="2"/>
      <c r="D9" s="2"/>
      <c r="E9" s="2"/>
    </row>
    <row r="10" spans="1:5" ht="15.6" x14ac:dyDescent="0.3">
      <c r="B10" s="101" t="s">
        <v>1489</v>
      </c>
      <c r="C10" s="2"/>
      <c r="D10" s="2"/>
      <c r="E10" s="2"/>
    </row>
    <row r="11" spans="1:5" ht="35.25" customHeight="1" x14ac:dyDescent="0.25">
      <c r="B11" s="1307" t="s">
        <v>1638</v>
      </c>
      <c r="C11" s="1307"/>
      <c r="D11" s="1307"/>
      <c r="E11" s="1307"/>
    </row>
    <row r="12" spans="1:5" ht="15.6" x14ac:dyDescent="0.25">
      <c r="B12" s="367"/>
      <c r="C12" s="367"/>
      <c r="D12" s="306"/>
      <c r="E12" s="306"/>
    </row>
    <row r="13" spans="1:5" ht="29.25" customHeight="1" x14ac:dyDescent="0.25">
      <c r="B13" s="103" t="s">
        <v>137</v>
      </c>
      <c r="C13" s="93" t="s">
        <v>513</v>
      </c>
      <c r="D13" s="38" t="s">
        <v>514</v>
      </c>
      <c r="E13" s="64" t="s">
        <v>32</v>
      </c>
    </row>
    <row r="14" spans="1:5" ht="15" customHeight="1" x14ac:dyDescent="0.25">
      <c r="B14" s="193">
        <v>2001</v>
      </c>
      <c r="C14" s="405">
        <v>3906742</v>
      </c>
      <c r="D14" s="391">
        <v>2507116</v>
      </c>
      <c r="E14" s="422">
        <f t="shared" ref="E14:E29" si="0">D14/C14*100</f>
        <v>64.174086745426237</v>
      </c>
    </row>
    <row r="15" spans="1:5" ht="15" customHeight="1" x14ac:dyDescent="0.25">
      <c r="B15" s="98">
        <v>2002</v>
      </c>
      <c r="C15" s="391">
        <v>3997883</v>
      </c>
      <c r="D15" s="391">
        <v>2564964</v>
      </c>
      <c r="E15" s="422">
        <f t="shared" si="0"/>
        <v>64.158055650953273</v>
      </c>
    </row>
    <row r="16" spans="1:5" ht="15" customHeight="1" x14ac:dyDescent="0.25">
      <c r="B16" s="98">
        <v>2003</v>
      </c>
      <c r="C16" s="391">
        <v>4088773</v>
      </c>
      <c r="D16" s="391">
        <v>2622810</v>
      </c>
      <c r="E16" s="422">
        <f t="shared" si="0"/>
        <v>64.146627851436108</v>
      </c>
    </row>
    <row r="17" spans="2:5" ht="15" customHeight="1" x14ac:dyDescent="0.25">
      <c r="B17" s="98">
        <v>2004</v>
      </c>
      <c r="C17" s="391">
        <v>4178755</v>
      </c>
      <c r="D17" s="391">
        <v>2679699</v>
      </c>
      <c r="E17" s="422">
        <f t="shared" si="0"/>
        <v>64.126731526495334</v>
      </c>
    </row>
    <row r="18" spans="2:5" ht="15" customHeight="1" x14ac:dyDescent="0.25">
      <c r="B18" s="98">
        <v>2005</v>
      </c>
      <c r="C18" s="391">
        <v>4266185</v>
      </c>
      <c r="D18" s="391">
        <v>2734756</v>
      </c>
      <c r="E18" s="422">
        <f t="shared" si="0"/>
        <v>64.103080386809296</v>
      </c>
    </row>
    <row r="19" spans="2:5" ht="15" customHeight="1" x14ac:dyDescent="0.25">
      <c r="B19" s="98">
        <v>2006</v>
      </c>
      <c r="C19" s="391">
        <v>4353843</v>
      </c>
      <c r="D19" s="391">
        <v>2789669</v>
      </c>
      <c r="E19" s="422">
        <f t="shared" si="0"/>
        <v>64.073716025129983</v>
      </c>
    </row>
    <row r="20" spans="2:5" ht="15" customHeight="1" x14ac:dyDescent="0.25">
      <c r="B20" s="98">
        <v>2007</v>
      </c>
      <c r="C20" s="391">
        <v>4443100</v>
      </c>
      <c r="D20" s="391">
        <v>2844839</v>
      </c>
      <c r="E20" s="422">
        <f t="shared" si="0"/>
        <v>64.028246044428442</v>
      </c>
    </row>
    <row r="21" spans="2:5" ht="15" customHeight="1" x14ac:dyDescent="0.25">
      <c r="B21" s="98">
        <v>2008</v>
      </c>
      <c r="C21" s="391">
        <v>4533162</v>
      </c>
      <c r="D21" s="391">
        <v>2899886</v>
      </c>
      <c r="E21" s="422">
        <f t="shared" si="0"/>
        <v>63.970491237683547</v>
      </c>
    </row>
    <row r="22" spans="2:5" ht="15" customHeight="1" x14ac:dyDescent="0.25">
      <c r="B22" s="98">
        <v>2009</v>
      </c>
      <c r="C22" s="391">
        <v>4620482</v>
      </c>
      <c r="D22" s="391">
        <v>2953739</v>
      </c>
      <c r="E22" s="422">
        <f t="shared" si="0"/>
        <v>63.927075140645492</v>
      </c>
    </row>
    <row r="23" spans="2:5" ht="15" customHeight="1" x14ac:dyDescent="0.25">
      <c r="B23" s="98">
        <v>2010</v>
      </c>
      <c r="C23" s="391">
        <v>4562087</v>
      </c>
      <c r="D23" s="391">
        <v>2992487</v>
      </c>
      <c r="E23" s="422">
        <f t="shared" si="0"/>
        <v>65.594693832011529</v>
      </c>
    </row>
    <row r="24" spans="2:5" ht="15" customHeight="1" x14ac:dyDescent="0.25">
      <c r="B24" s="98">
        <v>2011</v>
      </c>
      <c r="C24" s="391">
        <v>4614498</v>
      </c>
      <c r="D24" s="391">
        <v>3032651</v>
      </c>
      <c r="E24" s="422">
        <f t="shared" si="0"/>
        <v>65.720063157465887</v>
      </c>
    </row>
    <row r="25" spans="2:5" ht="15" customHeight="1" x14ac:dyDescent="0.25">
      <c r="B25" s="98">
        <v>2012</v>
      </c>
      <c r="C25" s="391">
        <v>4667076</v>
      </c>
      <c r="D25" s="391">
        <v>3074741</v>
      </c>
      <c r="E25" s="422">
        <f t="shared" si="0"/>
        <v>65.881528391652495</v>
      </c>
    </row>
    <row r="26" spans="2:5" ht="15" customHeight="1" x14ac:dyDescent="0.25">
      <c r="B26" s="98">
        <v>2013</v>
      </c>
      <c r="C26" s="391">
        <v>4717681</v>
      </c>
      <c r="D26" s="391">
        <v>3116002</v>
      </c>
      <c r="E26" s="422">
        <f t="shared" si="0"/>
        <v>66.049442512115604</v>
      </c>
    </row>
    <row r="27" spans="2:5" ht="15" customHeight="1" x14ac:dyDescent="0.25">
      <c r="B27" s="98">
        <v>2014</v>
      </c>
      <c r="C27" s="391">
        <v>4772098</v>
      </c>
      <c r="D27" s="391">
        <v>2975481</v>
      </c>
      <c r="E27" s="422">
        <f t="shared" si="0"/>
        <v>62.351632342839572</v>
      </c>
    </row>
    <row r="28" spans="2:5" ht="15" customHeight="1" x14ac:dyDescent="0.25">
      <c r="B28" s="98">
        <v>2015</v>
      </c>
      <c r="C28" s="391">
        <v>4883752</v>
      </c>
      <c r="D28" s="391">
        <v>3009724</v>
      </c>
      <c r="E28" s="422">
        <f t="shared" si="0"/>
        <v>61.627289837813223</v>
      </c>
    </row>
    <row r="29" spans="2:5" ht="15" customHeight="1" x14ac:dyDescent="0.25">
      <c r="B29" s="634">
        <v>2016</v>
      </c>
      <c r="C29" s="391">
        <v>4889762</v>
      </c>
      <c r="D29" s="391">
        <v>3040924</v>
      </c>
      <c r="E29" s="422">
        <f t="shared" si="0"/>
        <v>62.18961168253179</v>
      </c>
    </row>
    <row r="30" spans="2:5" x14ac:dyDescent="0.25">
      <c r="B30" s="248"/>
      <c r="C30" s="124"/>
      <c r="D30" s="124"/>
      <c r="E30" s="72"/>
    </row>
    <row r="31" spans="2:5" ht="60" customHeight="1" x14ac:dyDescent="0.25">
      <c r="B31" s="856" t="s">
        <v>1636</v>
      </c>
      <c r="C31" s="856"/>
      <c r="D31" s="856"/>
      <c r="E31" s="856"/>
    </row>
  </sheetData>
  <sheetProtection algorithmName="SHA-512" hashValue="KijbE3KDbLnuIw5GTnJc31ePze3K/Un/CeFV8Xj0EcEja+7G94OQvbTWaEZ3chpUvwqHPSlJ2au+V6edIsC5Zg==" saltValue="UGrwQWUojsHk7aYEJFpSYg==" spinCount="100000" sheet="1" objects="1" scenarios="1"/>
  <sortState ref="B13:E27">
    <sortCondition ref="B13:B27"/>
  </sortState>
  <mergeCells count="2">
    <mergeCell ref="B31:E31"/>
    <mergeCell ref="B11:E11"/>
  </mergeCells>
  <hyperlinks>
    <hyperlink ref="A1" location="'C5'!A1" display="Regresar"/>
    <hyperlink ref="C1" location="M5.1.5.a!A1" display="Ver metadato "/>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P50"/>
  <sheetViews>
    <sheetView showGridLines="0" zoomScale="80" zoomScaleNormal="80" workbookViewId="0">
      <selection activeCell="B22" sqref="B22:M22"/>
    </sheetView>
  </sheetViews>
  <sheetFormatPr defaultColWidth="11.44140625" defaultRowHeight="15" x14ac:dyDescent="0.25"/>
  <cols>
    <col min="1" max="1" width="11.44140625" style="116"/>
    <col min="2" max="2" width="11.44140625" style="117"/>
    <col min="3" max="3" width="22.88671875" style="117" customWidth="1"/>
    <col min="4" max="4" width="14.44140625" style="117" customWidth="1"/>
    <col min="5" max="10" width="11.44140625" style="117"/>
    <col min="11" max="11" width="13.6640625" style="117" customWidth="1"/>
    <col min="12" max="12" width="11.44140625" style="117"/>
    <col min="13" max="13" width="47" style="117" customWidth="1"/>
    <col min="14" max="15" width="11.44140625" style="116"/>
    <col min="16" max="16" width="82.6640625" style="116" customWidth="1"/>
    <col min="17" max="16384" width="11.44140625" style="116"/>
  </cols>
  <sheetData>
    <row r="1" spans="1:13" x14ac:dyDescent="0.25">
      <c r="A1" s="188" t="s">
        <v>183</v>
      </c>
    </row>
    <row r="2" spans="1:13" ht="15.6" x14ac:dyDescent="0.25">
      <c r="B2" s="828" t="s">
        <v>202</v>
      </c>
      <c r="C2" s="828"/>
      <c r="D2" s="828"/>
      <c r="E2" s="828"/>
      <c r="F2" s="828"/>
      <c r="G2" s="828"/>
      <c r="H2" s="828"/>
      <c r="I2" s="828"/>
      <c r="J2" s="828"/>
      <c r="K2" s="828"/>
      <c r="L2" s="828"/>
      <c r="M2" s="828"/>
    </row>
    <row r="3" spans="1:13" ht="15.6" thickBot="1" x14ac:dyDescent="0.3">
      <c r="B3" s="827"/>
      <c r="C3" s="827"/>
      <c r="D3" s="827"/>
      <c r="E3" s="827"/>
      <c r="F3" s="827"/>
      <c r="G3" s="827"/>
      <c r="H3" s="827"/>
      <c r="I3" s="827"/>
      <c r="J3" s="827"/>
      <c r="K3" s="827"/>
      <c r="L3" s="827"/>
      <c r="M3" s="827"/>
    </row>
    <row r="4" spans="1:13" ht="16.2" thickBot="1" x14ac:dyDescent="0.3">
      <c r="B4" s="847" t="s">
        <v>286</v>
      </c>
      <c r="C4" s="848"/>
      <c r="D4" s="848"/>
      <c r="E4" s="848"/>
      <c r="F4" s="848" t="s">
        <v>287</v>
      </c>
      <c r="G4" s="848"/>
      <c r="H4" s="848"/>
      <c r="I4" s="848"/>
      <c r="J4" s="848" t="s">
        <v>205</v>
      </c>
      <c r="K4" s="848"/>
      <c r="L4" s="848"/>
      <c r="M4" s="849"/>
    </row>
    <row r="5" spans="1:13" x14ac:dyDescent="0.25">
      <c r="B5" s="845" t="s">
        <v>206</v>
      </c>
      <c r="C5" s="845"/>
      <c r="D5" s="845"/>
      <c r="E5" s="845"/>
      <c r="F5" s="845"/>
      <c r="G5" s="845"/>
      <c r="H5" s="845"/>
      <c r="I5" s="845"/>
      <c r="J5" s="845"/>
    </row>
    <row r="6" spans="1:13" ht="15.6" x14ac:dyDescent="0.25">
      <c r="B6" s="828" t="s">
        <v>207</v>
      </c>
      <c r="C6" s="828"/>
      <c r="D6" s="828"/>
      <c r="E6" s="828"/>
      <c r="F6" s="828"/>
      <c r="G6" s="828"/>
      <c r="H6" s="828"/>
      <c r="I6" s="828"/>
      <c r="J6" s="828"/>
      <c r="K6" s="828"/>
      <c r="L6" s="828"/>
      <c r="M6" s="828"/>
    </row>
    <row r="7" spans="1:13" ht="15.6" thickBot="1" x14ac:dyDescent="0.3">
      <c r="B7" s="827"/>
      <c r="C7" s="827"/>
      <c r="D7" s="827"/>
      <c r="E7" s="827"/>
      <c r="F7" s="827"/>
      <c r="G7" s="827"/>
      <c r="H7" s="827"/>
      <c r="I7" s="827"/>
      <c r="J7" s="827"/>
    </row>
    <row r="8" spans="1:13" x14ac:dyDescent="0.25">
      <c r="B8" s="829" t="s">
        <v>208</v>
      </c>
      <c r="C8" s="830"/>
      <c r="D8" s="830"/>
      <c r="E8" s="830" t="s">
        <v>1503</v>
      </c>
      <c r="F8" s="830"/>
      <c r="G8" s="830"/>
      <c r="H8" s="830" t="s">
        <v>209</v>
      </c>
      <c r="I8" s="830"/>
      <c r="J8" s="830"/>
      <c r="K8" s="830"/>
      <c r="L8" s="830"/>
      <c r="M8" s="846"/>
    </row>
    <row r="9" spans="1:13" ht="15.6" x14ac:dyDescent="0.25">
      <c r="B9" s="820" t="s">
        <v>210</v>
      </c>
      <c r="C9" s="796"/>
      <c r="D9" s="797"/>
      <c r="E9" s="841" t="s">
        <v>370</v>
      </c>
      <c r="F9" s="842"/>
      <c r="G9" s="842"/>
      <c r="H9" s="842"/>
      <c r="I9" s="842"/>
      <c r="J9" s="842"/>
      <c r="K9" s="842"/>
      <c r="L9" s="842"/>
      <c r="M9" s="843"/>
    </row>
    <row r="10" spans="1:13" x14ac:dyDescent="0.25">
      <c r="B10" s="820" t="s">
        <v>211</v>
      </c>
      <c r="C10" s="796"/>
      <c r="D10" s="797"/>
      <c r="E10" s="795" t="s">
        <v>21</v>
      </c>
      <c r="F10" s="796"/>
      <c r="G10" s="796"/>
      <c r="H10" s="796"/>
      <c r="I10" s="796"/>
      <c r="J10" s="796"/>
      <c r="K10" s="796"/>
      <c r="L10" s="796"/>
      <c r="M10" s="844"/>
    </row>
    <row r="11" spans="1:13" x14ac:dyDescent="0.25">
      <c r="B11" s="804" t="s">
        <v>1311</v>
      </c>
      <c r="C11" s="794"/>
      <c r="D11" s="794"/>
      <c r="E11" s="794" t="s">
        <v>158</v>
      </c>
      <c r="F11" s="794" t="s">
        <v>158</v>
      </c>
      <c r="G11" s="794" t="s">
        <v>158</v>
      </c>
      <c r="H11" s="794" t="s">
        <v>158</v>
      </c>
      <c r="I11" s="794" t="s">
        <v>158</v>
      </c>
      <c r="J11" s="794" t="s">
        <v>158</v>
      </c>
      <c r="K11" s="794" t="s">
        <v>158</v>
      </c>
      <c r="L11" s="794" t="s">
        <v>158</v>
      </c>
      <c r="M11" s="807" t="s">
        <v>158</v>
      </c>
    </row>
    <row r="12" spans="1:13" x14ac:dyDescent="0.25">
      <c r="B12" s="804" t="s">
        <v>1312</v>
      </c>
      <c r="C12" s="794"/>
      <c r="D12" s="794"/>
      <c r="E12" s="794" t="s">
        <v>340</v>
      </c>
      <c r="F12" s="794" t="s">
        <v>340</v>
      </c>
      <c r="G12" s="794" t="s">
        <v>340</v>
      </c>
      <c r="H12" s="794" t="s">
        <v>340</v>
      </c>
      <c r="I12" s="794" t="s">
        <v>340</v>
      </c>
      <c r="J12" s="794" t="s">
        <v>340</v>
      </c>
      <c r="K12" s="794" t="s">
        <v>340</v>
      </c>
      <c r="L12" s="794" t="s">
        <v>340</v>
      </c>
      <c r="M12" s="807" t="s">
        <v>340</v>
      </c>
    </row>
    <row r="13" spans="1:13" x14ac:dyDescent="0.25">
      <c r="B13" s="804" t="s">
        <v>1313</v>
      </c>
      <c r="C13" s="794"/>
      <c r="D13" s="794"/>
      <c r="E13" s="795" t="s">
        <v>349</v>
      </c>
      <c r="F13" s="796"/>
      <c r="G13" s="796"/>
      <c r="H13" s="796"/>
      <c r="I13" s="796"/>
      <c r="J13" s="796"/>
      <c r="K13" s="796"/>
      <c r="L13" s="796"/>
      <c r="M13" s="844"/>
    </row>
    <row r="14" spans="1:13" x14ac:dyDescent="0.25">
      <c r="B14" s="804" t="s">
        <v>214</v>
      </c>
      <c r="C14" s="794"/>
      <c r="D14" s="794"/>
      <c r="E14" s="821" t="s">
        <v>405</v>
      </c>
      <c r="F14" s="822"/>
      <c r="G14" s="822"/>
      <c r="H14" s="822"/>
      <c r="I14" s="822"/>
      <c r="J14" s="822"/>
      <c r="K14" s="822"/>
      <c r="L14" s="822"/>
      <c r="M14" s="823"/>
    </row>
    <row r="15" spans="1:13" x14ac:dyDescent="0.25">
      <c r="B15" s="804" t="s">
        <v>215</v>
      </c>
      <c r="C15" s="794"/>
      <c r="D15" s="794"/>
      <c r="E15" s="821" t="s">
        <v>406</v>
      </c>
      <c r="F15" s="822"/>
      <c r="G15" s="822"/>
      <c r="H15" s="822"/>
      <c r="I15" s="822"/>
      <c r="J15" s="822"/>
      <c r="K15" s="822"/>
      <c r="L15" s="822"/>
      <c r="M15" s="823"/>
    </row>
    <row r="16" spans="1:13" x14ac:dyDescent="0.25">
      <c r="B16" s="804" t="s">
        <v>216</v>
      </c>
      <c r="C16" s="794"/>
      <c r="D16" s="794"/>
      <c r="E16" s="814" t="s">
        <v>217</v>
      </c>
      <c r="F16" s="815"/>
      <c r="G16" s="815"/>
      <c r="H16" s="815"/>
      <c r="I16" s="815"/>
      <c r="J16" s="815"/>
      <c r="K16" s="815"/>
      <c r="L16" s="815"/>
      <c r="M16" s="816"/>
    </row>
    <row r="17" spans="2:16" ht="15" customHeight="1" x14ac:dyDescent="0.25">
      <c r="B17" s="804" t="s">
        <v>218</v>
      </c>
      <c r="C17" s="794"/>
      <c r="D17" s="794"/>
      <c r="E17" s="839" t="s">
        <v>382</v>
      </c>
      <c r="F17" s="818"/>
      <c r="G17" s="819"/>
      <c r="H17" s="821" t="s">
        <v>260</v>
      </c>
      <c r="I17" s="822"/>
      <c r="J17" s="822"/>
      <c r="K17" s="822"/>
      <c r="L17" s="822"/>
      <c r="M17" s="823"/>
    </row>
    <row r="18" spans="2:16" ht="15" customHeight="1" x14ac:dyDescent="0.25">
      <c r="B18" s="804" t="s">
        <v>221</v>
      </c>
      <c r="C18" s="794"/>
      <c r="D18" s="794"/>
      <c r="E18" s="821" t="s">
        <v>624</v>
      </c>
      <c r="F18" s="822"/>
      <c r="G18" s="822"/>
      <c r="H18" s="822"/>
      <c r="I18" s="822"/>
      <c r="J18" s="822"/>
      <c r="K18" s="822"/>
      <c r="L18" s="822"/>
      <c r="M18" s="823"/>
    </row>
    <row r="19" spans="2:16" x14ac:dyDescent="0.25">
      <c r="B19" s="820" t="s">
        <v>223</v>
      </c>
      <c r="C19" s="796"/>
      <c r="D19" s="797"/>
      <c r="E19" s="821" t="s">
        <v>316</v>
      </c>
      <c r="F19" s="822"/>
      <c r="G19" s="822"/>
      <c r="H19" s="822"/>
      <c r="I19" s="822"/>
      <c r="J19" s="822"/>
      <c r="K19" s="822"/>
      <c r="L19" s="822"/>
      <c r="M19" s="823"/>
    </row>
    <row r="20" spans="2:16" ht="16.2" thickBot="1" x14ac:dyDescent="0.3">
      <c r="B20" s="834" t="s">
        <v>225</v>
      </c>
      <c r="C20" s="835"/>
      <c r="D20" s="836"/>
      <c r="E20" s="860" t="s">
        <v>226</v>
      </c>
      <c r="F20" s="860"/>
      <c r="G20" s="837" t="s">
        <v>227</v>
      </c>
      <c r="H20" s="837"/>
      <c r="I20" s="837" t="s">
        <v>228</v>
      </c>
      <c r="J20" s="837"/>
      <c r="K20" s="837"/>
      <c r="L20" s="837"/>
      <c r="M20" s="838"/>
      <c r="P20" s="185"/>
    </row>
    <row r="21" spans="2:16" x14ac:dyDescent="0.25">
      <c r="B21" s="827"/>
      <c r="C21" s="827"/>
      <c r="D21" s="827"/>
      <c r="E21" s="827"/>
      <c r="F21" s="827"/>
      <c r="G21" s="827"/>
      <c r="H21" s="827"/>
      <c r="I21" s="827"/>
      <c r="J21" s="827"/>
      <c r="K21" s="827"/>
      <c r="L21" s="827"/>
      <c r="M21" s="827"/>
      <c r="P21" s="186"/>
    </row>
    <row r="22" spans="2:16" ht="18.75" customHeight="1" x14ac:dyDescent="0.25">
      <c r="B22" s="828" t="s">
        <v>229</v>
      </c>
      <c r="C22" s="828"/>
      <c r="D22" s="828"/>
      <c r="E22" s="828"/>
      <c r="F22" s="828"/>
      <c r="G22" s="828"/>
      <c r="H22" s="828"/>
      <c r="I22" s="828"/>
      <c r="J22" s="828"/>
      <c r="K22" s="828"/>
      <c r="L22" s="828"/>
      <c r="M22" s="828"/>
      <c r="P22" s="186"/>
    </row>
    <row r="23" spans="2:16" ht="15.6" thickBot="1" x14ac:dyDescent="0.3">
      <c r="B23" s="827"/>
      <c r="C23" s="827"/>
      <c r="D23" s="827"/>
      <c r="E23" s="827"/>
      <c r="F23" s="827"/>
      <c r="G23" s="827"/>
      <c r="H23" s="827"/>
      <c r="I23" s="827"/>
      <c r="J23" s="827"/>
      <c r="K23" s="827"/>
      <c r="L23" s="827"/>
      <c r="M23" s="827"/>
    </row>
    <row r="24" spans="2:16" x14ac:dyDescent="0.25">
      <c r="B24" s="829" t="s">
        <v>230</v>
      </c>
      <c r="C24" s="830"/>
      <c r="D24" s="830"/>
      <c r="E24" s="831" t="s">
        <v>407</v>
      </c>
      <c r="F24" s="832"/>
      <c r="G24" s="832"/>
      <c r="H24" s="832"/>
      <c r="I24" s="832"/>
      <c r="J24" s="832"/>
      <c r="K24" s="832"/>
      <c r="L24" s="832"/>
      <c r="M24" s="833"/>
    </row>
    <row r="25" spans="2:16" ht="224.25" customHeight="1" x14ac:dyDescent="0.25">
      <c r="B25" s="820" t="s">
        <v>231</v>
      </c>
      <c r="C25" s="796"/>
      <c r="D25" s="797"/>
      <c r="E25" s="821" t="s">
        <v>408</v>
      </c>
      <c r="F25" s="822"/>
      <c r="G25" s="822"/>
      <c r="H25" s="822"/>
      <c r="I25" s="822"/>
      <c r="J25" s="822"/>
      <c r="K25" s="822"/>
      <c r="L25" s="822"/>
      <c r="M25" s="823"/>
    </row>
    <row r="26" spans="2:16" ht="50.25" customHeight="1" x14ac:dyDescent="0.25">
      <c r="B26" s="804" t="s">
        <v>232</v>
      </c>
      <c r="C26" s="794"/>
      <c r="D26" s="794"/>
      <c r="E26" s="821" t="s">
        <v>409</v>
      </c>
      <c r="F26" s="822"/>
      <c r="G26" s="822"/>
      <c r="H26" s="822"/>
      <c r="I26" s="822"/>
      <c r="J26" s="822"/>
      <c r="K26" s="822"/>
      <c r="L26" s="822"/>
      <c r="M26" s="823"/>
    </row>
    <row r="27" spans="2:16" x14ac:dyDescent="0.25">
      <c r="B27" s="804" t="s">
        <v>233</v>
      </c>
      <c r="C27" s="794"/>
      <c r="D27" s="794"/>
      <c r="E27" s="850"/>
      <c r="F27" s="851"/>
      <c r="G27" s="851"/>
      <c r="H27" s="851"/>
      <c r="I27" s="851"/>
      <c r="J27" s="851"/>
      <c r="K27" s="851"/>
      <c r="L27" s="851"/>
      <c r="M27" s="852"/>
    </row>
    <row r="28" spans="2:16" x14ac:dyDescent="0.25">
      <c r="B28" s="804" t="s">
        <v>234</v>
      </c>
      <c r="C28" s="794"/>
      <c r="D28" s="794"/>
      <c r="E28" s="814"/>
      <c r="F28" s="815"/>
      <c r="G28" s="815"/>
      <c r="H28" s="815"/>
      <c r="I28" s="815"/>
      <c r="J28" s="815"/>
      <c r="K28" s="815"/>
      <c r="L28" s="815"/>
      <c r="M28" s="816"/>
    </row>
    <row r="29" spans="2:16" ht="39" customHeight="1" x14ac:dyDescent="0.25">
      <c r="B29" s="804" t="s">
        <v>235</v>
      </c>
      <c r="C29" s="794"/>
      <c r="D29" s="794"/>
      <c r="E29" s="814" t="s">
        <v>1297</v>
      </c>
      <c r="F29" s="815"/>
      <c r="G29" s="815"/>
      <c r="H29" s="815"/>
      <c r="I29" s="815"/>
      <c r="J29" s="815"/>
      <c r="K29" s="815"/>
      <c r="L29" s="815"/>
      <c r="M29" s="816"/>
    </row>
    <row r="30" spans="2:16" ht="15.6" x14ac:dyDescent="0.25">
      <c r="B30" s="817" t="s">
        <v>236</v>
      </c>
      <c r="C30" s="818"/>
      <c r="D30" s="819"/>
      <c r="E30" s="118"/>
      <c r="F30" s="794" t="s">
        <v>237</v>
      </c>
      <c r="G30" s="794"/>
      <c r="H30" s="118" t="s">
        <v>238</v>
      </c>
      <c r="I30" s="861" t="s">
        <v>410</v>
      </c>
      <c r="J30" s="861"/>
      <c r="K30" s="794" t="s">
        <v>240</v>
      </c>
      <c r="L30" s="794"/>
      <c r="M30" s="126" t="s">
        <v>265</v>
      </c>
    </row>
    <row r="31" spans="2:16" x14ac:dyDescent="0.25">
      <c r="B31" s="804" t="s">
        <v>242</v>
      </c>
      <c r="C31" s="794"/>
      <c r="D31" s="794"/>
      <c r="E31" s="805" t="s">
        <v>331</v>
      </c>
      <c r="F31" s="805"/>
      <c r="G31" s="805"/>
      <c r="H31" s="805"/>
      <c r="I31" s="805"/>
      <c r="J31" s="805"/>
      <c r="K31" s="805"/>
      <c r="L31" s="805"/>
      <c r="M31" s="806"/>
    </row>
    <row r="32" spans="2:16" ht="15.6" x14ac:dyDescent="0.25">
      <c r="B32" s="804" t="s">
        <v>218</v>
      </c>
      <c r="C32" s="794"/>
      <c r="D32" s="794"/>
      <c r="E32" s="794" t="s">
        <v>244</v>
      </c>
      <c r="F32" s="794"/>
      <c r="G32" s="794"/>
      <c r="H32" s="794"/>
      <c r="I32" s="794"/>
      <c r="J32" s="861" t="s">
        <v>245</v>
      </c>
      <c r="K32" s="861"/>
      <c r="L32" s="861"/>
      <c r="M32" s="862"/>
    </row>
    <row r="33" spans="2:13" x14ac:dyDescent="0.25">
      <c r="B33" s="804" t="s">
        <v>246</v>
      </c>
      <c r="C33" s="794"/>
      <c r="D33" s="794"/>
      <c r="E33" s="805" t="s">
        <v>247</v>
      </c>
      <c r="F33" s="805"/>
      <c r="G33" s="805"/>
      <c r="H33" s="805"/>
      <c r="I33" s="805"/>
      <c r="J33" s="805"/>
      <c r="K33" s="805"/>
      <c r="L33" s="805"/>
      <c r="M33" s="806"/>
    </row>
    <row r="34" spans="2:13" x14ac:dyDescent="0.25">
      <c r="B34" s="120" t="s">
        <v>248</v>
      </c>
      <c r="C34" s="118"/>
      <c r="D34" s="118"/>
      <c r="E34" s="794"/>
      <c r="F34" s="794"/>
      <c r="G34" s="794"/>
      <c r="H34" s="794"/>
      <c r="I34" s="794"/>
      <c r="J34" s="794"/>
      <c r="K34" s="794"/>
      <c r="L34" s="794"/>
      <c r="M34" s="807"/>
    </row>
    <row r="35" spans="2:13" x14ac:dyDescent="0.25">
      <c r="B35" s="808"/>
      <c r="C35" s="809"/>
      <c r="D35" s="809"/>
      <c r="E35" s="809"/>
      <c r="F35" s="809"/>
      <c r="G35" s="809"/>
      <c r="H35" s="809"/>
      <c r="I35" s="809"/>
      <c r="J35" s="809"/>
      <c r="K35" s="809"/>
      <c r="L35" s="809"/>
      <c r="M35" s="810"/>
    </row>
    <row r="36" spans="2:13" ht="15.6" x14ac:dyDescent="0.25">
      <c r="B36" s="811" t="s">
        <v>249</v>
      </c>
      <c r="C36" s="812"/>
      <c r="D36" s="812"/>
      <c r="E36" s="812"/>
      <c r="F36" s="812"/>
      <c r="G36" s="812"/>
      <c r="H36" s="812"/>
      <c r="I36" s="812"/>
      <c r="J36" s="812"/>
      <c r="K36" s="812"/>
      <c r="L36" s="812"/>
      <c r="M36" s="813"/>
    </row>
    <row r="37" spans="2:13" ht="15.6" thickBot="1" x14ac:dyDescent="0.3">
      <c r="B37" s="798"/>
      <c r="C37" s="799"/>
      <c r="D37" s="799"/>
      <c r="E37" s="799"/>
      <c r="F37" s="799"/>
      <c r="G37" s="799"/>
      <c r="H37" s="799"/>
      <c r="I37" s="799"/>
      <c r="J37" s="799"/>
      <c r="K37" s="799"/>
      <c r="L37" s="799"/>
      <c r="M37" s="800"/>
    </row>
    <row r="38" spans="2:13" x14ac:dyDescent="0.25">
      <c r="B38" s="801"/>
      <c r="C38" s="802"/>
      <c r="D38" s="802"/>
      <c r="E38" s="802"/>
      <c r="F38" s="802"/>
      <c r="G38" s="802"/>
      <c r="H38" s="802"/>
      <c r="I38" s="802"/>
      <c r="J38" s="802"/>
      <c r="K38" s="802"/>
      <c r="L38" s="802"/>
      <c r="M38" s="803"/>
    </row>
    <row r="40" spans="2:13" x14ac:dyDescent="0.25">
      <c r="C40" s="794" t="s">
        <v>250</v>
      </c>
      <c r="D40" s="794"/>
      <c r="E40" s="794"/>
      <c r="F40" s="794"/>
      <c r="G40" s="794"/>
      <c r="H40" s="794"/>
      <c r="I40" s="794"/>
      <c r="J40" s="794"/>
      <c r="K40" s="794"/>
      <c r="L40" s="794"/>
      <c r="M40" s="794"/>
    </row>
    <row r="41" spans="2:13" x14ac:dyDescent="0.25">
      <c r="C41" s="118" t="s">
        <v>251</v>
      </c>
      <c r="D41" s="795" t="s">
        <v>252</v>
      </c>
      <c r="E41" s="796"/>
      <c r="F41" s="796"/>
      <c r="G41" s="796"/>
      <c r="H41" s="795" t="s">
        <v>253</v>
      </c>
      <c r="I41" s="796"/>
      <c r="J41" s="796"/>
      <c r="K41" s="796"/>
      <c r="L41" s="796"/>
      <c r="M41" s="797"/>
    </row>
    <row r="42" spans="2:13" x14ac:dyDescent="0.25">
      <c r="C42" s="121">
        <v>42317</v>
      </c>
      <c r="D42" s="794" t="s">
        <v>254</v>
      </c>
      <c r="E42" s="794"/>
      <c r="F42" s="794"/>
      <c r="G42" s="794"/>
      <c r="H42" s="795" t="s">
        <v>255</v>
      </c>
      <c r="I42" s="796"/>
      <c r="J42" s="796"/>
      <c r="K42" s="796"/>
      <c r="L42" s="796"/>
      <c r="M42" s="797"/>
    </row>
    <row r="43" spans="2:13" ht="41.25" customHeight="1" x14ac:dyDescent="0.25">
      <c r="C43" s="187">
        <v>42588</v>
      </c>
      <c r="D43" s="794" t="s">
        <v>411</v>
      </c>
      <c r="E43" s="794"/>
      <c r="F43" s="794"/>
      <c r="G43" s="794"/>
      <c r="H43" s="821" t="s">
        <v>412</v>
      </c>
      <c r="I43" s="822"/>
      <c r="J43" s="822"/>
      <c r="K43" s="822"/>
      <c r="L43" s="822"/>
      <c r="M43" s="822"/>
    </row>
    <row r="44" spans="2:13" x14ac:dyDescent="0.25">
      <c r="C44" s="118"/>
      <c r="D44" s="794"/>
      <c r="E44" s="794"/>
      <c r="F44" s="794"/>
      <c r="G44" s="794"/>
      <c r="H44" s="794"/>
      <c r="I44" s="794"/>
      <c r="J44" s="794"/>
      <c r="K44" s="794"/>
      <c r="L44" s="794"/>
      <c r="M44" s="794"/>
    </row>
    <row r="45" spans="2:13" x14ac:dyDescent="0.25">
      <c r="C45" s="118"/>
      <c r="D45" s="794"/>
      <c r="E45" s="794"/>
      <c r="F45" s="794"/>
      <c r="G45" s="794"/>
      <c r="H45" s="794"/>
      <c r="I45" s="794"/>
      <c r="J45" s="794"/>
      <c r="K45" s="794"/>
      <c r="L45" s="794"/>
      <c r="M45" s="794"/>
    </row>
    <row r="46" spans="2:13" x14ac:dyDescent="0.25">
      <c r="C46" s="118"/>
      <c r="D46" s="794"/>
      <c r="E46" s="794"/>
      <c r="F46" s="794"/>
      <c r="G46" s="794"/>
      <c r="H46" s="794"/>
      <c r="I46" s="794"/>
      <c r="J46" s="794"/>
      <c r="K46" s="794"/>
      <c r="L46" s="794"/>
      <c r="M46" s="794"/>
    </row>
    <row r="47" spans="2:13" x14ac:dyDescent="0.25">
      <c r="C47" s="118"/>
      <c r="D47" s="794"/>
      <c r="E47" s="794"/>
      <c r="F47" s="794"/>
      <c r="G47" s="794"/>
      <c r="H47" s="794"/>
      <c r="I47" s="794"/>
      <c r="J47" s="794"/>
      <c r="K47" s="794"/>
      <c r="L47" s="794"/>
      <c r="M47" s="794"/>
    </row>
    <row r="48" spans="2:13" x14ac:dyDescent="0.25">
      <c r="C48" s="118"/>
      <c r="D48" s="794"/>
      <c r="E48" s="794"/>
      <c r="F48" s="794"/>
      <c r="G48" s="794"/>
      <c r="H48" s="794"/>
      <c r="I48" s="794"/>
      <c r="J48" s="794"/>
      <c r="K48" s="794"/>
      <c r="L48" s="794"/>
      <c r="M48" s="794"/>
    </row>
    <row r="49" spans="3:13" x14ac:dyDescent="0.25">
      <c r="C49" s="118"/>
      <c r="D49" s="794"/>
      <c r="E49" s="794"/>
      <c r="F49" s="794"/>
      <c r="G49" s="794"/>
      <c r="H49" s="794"/>
      <c r="I49" s="794"/>
      <c r="J49" s="794"/>
      <c r="K49" s="794"/>
      <c r="L49" s="794"/>
      <c r="M49" s="794"/>
    </row>
    <row r="50" spans="3:13" x14ac:dyDescent="0.25">
      <c r="C50" s="118"/>
      <c r="D50" s="794"/>
      <c r="E50" s="794"/>
      <c r="F50" s="794"/>
      <c r="G50" s="794"/>
      <c r="H50" s="794"/>
      <c r="I50" s="794"/>
      <c r="J50" s="794"/>
      <c r="K50" s="794"/>
      <c r="L50" s="794"/>
      <c r="M50" s="794"/>
    </row>
  </sheetData>
  <sheetProtection algorithmName="SHA-512" hashValue="436+0iQt4PVcG7V0k5yjXP3pom+bROzVutDvA0JNURwCuqANRX2d+heDIM940KKd6tNF6rK5/SMH3zacmgtx4Q==" saltValue="koQwnv11ixddyRpUpL586A==" spinCount="100000" sheet="1" objects="1" scenarios="1"/>
  <mergeCells count="90">
    <mergeCell ref="B13:D13"/>
    <mergeCell ref="E13:M13"/>
    <mergeCell ref="D48:G48"/>
    <mergeCell ref="H48:M48"/>
    <mergeCell ref="D49:G49"/>
    <mergeCell ref="H49:M49"/>
    <mergeCell ref="D42:G42"/>
    <mergeCell ref="H42:M42"/>
    <mergeCell ref="D43:G43"/>
    <mergeCell ref="H43:M43"/>
    <mergeCell ref="D44:G44"/>
    <mergeCell ref="H44:M44"/>
    <mergeCell ref="D41:G41"/>
    <mergeCell ref="H41:M41"/>
    <mergeCell ref="B32:D32"/>
    <mergeCell ref="E32:I32"/>
    <mergeCell ref="D50:G50"/>
    <mergeCell ref="H50:M50"/>
    <mergeCell ref="D45:G45"/>
    <mergeCell ref="H45:M45"/>
    <mergeCell ref="D46:G46"/>
    <mergeCell ref="H46:M46"/>
    <mergeCell ref="D47:G47"/>
    <mergeCell ref="H47:M47"/>
    <mergeCell ref="B36:M36"/>
    <mergeCell ref="B37:M37"/>
    <mergeCell ref="B38:M38"/>
    <mergeCell ref="C40:M40"/>
    <mergeCell ref="B30:D30"/>
    <mergeCell ref="F30:G30"/>
    <mergeCell ref="I30:J30"/>
    <mergeCell ref="K30:L30"/>
    <mergeCell ref="B31:D31"/>
    <mergeCell ref="E31:M31"/>
    <mergeCell ref="J32:M32"/>
    <mergeCell ref="B33:D33"/>
    <mergeCell ref="E33:M33"/>
    <mergeCell ref="E34:M34"/>
    <mergeCell ref="B35:M35"/>
    <mergeCell ref="B27:D27"/>
    <mergeCell ref="E27:M27"/>
    <mergeCell ref="B28:D28"/>
    <mergeCell ref="E28:M28"/>
    <mergeCell ref="B29:D29"/>
    <mergeCell ref="E29:M29"/>
    <mergeCell ref="B26:D26"/>
    <mergeCell ref="E26:M26"/>
    <mergeCell ref="B20:D20"/>
    <mergeCell ref="E20:F20"/>
    <mergeCell ref="G20:H20"/>
    <mergeCell ref="I20:M20"/>
    <mergeCell ref="B21:M21"/>
    <mergeCell ref="B22:M22"/>
    <mergeCell ref="B23:M23"/>
    <mergeCell ref="B24:D24"/>
    <mergeCell ref="E24:M24"/>
    <mergeCell ref="B25:D25"/>
    <mergeCell ref="E25:M25"/>
    <mergeCell ref="B19:D19"/>
    <mergeCell ref="E19:M19"/>
    <mergeCell ref="B14:D14"/>
    <mergeCell ref="E14:M14"/>
    <mergeCell ref="B15:D15"/>
    <mergeCell ref="E15:M15"/>
    <mergeCell ref="B16:D16"/>
    <mergeCell ref="E16:M16"/>
    <mergeCell ref="B17:D17"/>
    <mergeCell ref="E17:G17"/>
    <mergeCell ref="H17:M17"/>
    <mergeCell ref="B18:D18"/>
    <mergeCell ref="E18:M18"/>
    <mergeCell ref="B10:D10"/>
    <mergeCell ref="E10:M10"/>
    <mergeCell ref="B11:D11"/>
    <mergeCell ref="E11:M11"/>
    <mergeCell ref="B12:D12"/>
    <mergeCell ref="E12:M12"/>
    <mergeCell ref="B9:D9"/>
    <mergeCell ref="E9:M9"/>
    <mergeCell ref="B2:M2"/>
    <mergeCell ref="B3:M3"/>
    <mergeCell ref="B4:E4"/>
    <mergeCell ref="F4:I4"/>
    <mergeCell ref="J4:M4"/>
    <mergeCell ref="B5:J5"/>
    <mergeCell ref="B6:M6"/>
    <mergeCell ref="B7:J7"/>
    <mergeCell ref="B8:D8"/>
    <mergeCell ref="E8:G8"/>
    <mergeCell ref="H8:M8"/>
  </mergeCells>
  <hyperlinks>
    <hyperlink ref="A1" location="'5.1.5.a.1'!A1" display="REGRESAR"/>
  </hyperlinks>
  <printOptions verticalCentered="1"/>
  <pageMargins left="2.0866141732283467" right="0.70866141732283472" top="0.74803149606299213" bottom="0.74803149606299213" header="0.31496062992125984" footer="0.31496062992125984"/>
  <pageSetup paperSize="66" scale="45" orientation="landscape"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Z20"/>
  <sheetViews>
    <sheetView showGridLines="0" zoomScale="90" zoomScaleNormal="90" workbookViewId="0">
      <pane ySplit="12" topLeftCell="A13" activePane="bottomLeft" state="frozen"/>
      <selection pane="bottomLeft"/>
    </sheetView>
  </sheetViews>
  <sheetFormatPr defaultColWidth="11.44140625" defaultRowHeight="13.2" x14ac:dyDescent="0.3"/>
  <cols>
    <col min="1" max="1" width="11.44140625" style="8"/>
    <col min="2" max="2" width="33.6640625" style="8" customWidth="1"/>
    <col min="3" max="17" width="7.33203125" style="8" customWidth="1"/>
    <col min="18" max="16384" width="11.44140625" style="8"/>
  </cols>
  <sheetData>
    <row r="1" spans="1:26" x14ac:dyDescent="0.3">
      <c r="A1" s="110" t="s">
        <v>183</v>
      </c>
      <c r="C1" s="110" t="s">
        <v>184</v>
      </c>
    </row>
    <row r="2" spans="1:26" s="24" customFormat="1" ht="15.6" x14ac:dyDescent="0.3">
      <c r="B2" s="89" t="s">
        <v>375</v>
      </c>
      <c r="C2" s="89"/>
      <c r="D2" s="89"/>
      <c r="E2" s="89"/>
      <c r="F2" s="89"/>
      <c r="G2" s="89"/>
      <c r="H2" s="89"/>
      <c r="I2" s="89"/>
      <c r="J2" s="89"/>
      <c r="K2" s="89"/>
      <c r="L2" s="89"/>
      <c r="M2" s="89"/>
      <c r="N2" s="89"/>
    </row>
    <row r="3" spans="1:26" s="24" customFormat="1" ht="15.6" x14ac:dyDescent="0.3">
      <c r="B3" s="8" t="s">
        <v>182</v>
      </c>
      <c r="C3" s="87"/>
      <c r="D3" s="87"/>
      <c r="E3" s="87"/>
      <c r="F3" s="87"/>
      <c r="G3" s="89"/>
      <c r="H3" s="89"/>
      <c r="I3" s="89"/>
      <c r="J3" s="89"/>
      <c r="K3" s="89"/>
      <c r="L3" s="89"/>
      <c r="M3" s="89"/>
      <c r="N3" s="89"/>
      <c r="Z3" s="110"/>
    </row>
    <row r="4" spans="1:26" s="24" customFormat="1" ht="15.6" x14ac:dyDescent="0.3">
      <c r="B4" s="8" t="s">
        <v>162</v>
      </c>
      <c r="C4" s="87"/>
      <c r="D4" s="87"/>
      <c r="E4" s="87"/>
      <c r="F4" s="87"/>
      <c r="G4" s="89"/>
      <c r="H4" s="89"/>
      <c r="I4" s="89"/>
      <c r="J4" s="89"/>
      <c r="K4" s="89"/>
      <c r="L4" s="89"/>
      <c r="M4" s="89"/>
      <c r="N4" s="89"/>
      <c r="Z4" s="110"/>
    </row>
    <row r="5" spans="1:26" s="24" customFormat="1" ht="15.6" x14ac:dyDescent="0.3">
      <c r="B5" s="8" t="s">
        <v>322</v>
      </c>
      <c r="C5" s="87"/>
      <c r="D5" s="87"/>
      <c r="E5" s="87"/>
      <c r="F5" s="87"/>
      <c r="G5" s="89"/>
      <c r="H5" s="89"/>
      <c r="I5" s="89"/>
      <c r="J5" s="89"/>
      <c r="K5" s="89"/>
      <c r="L5" s="89"/>
      <c r="M5" s="89"/>
      <c r="N5" s="89"/>
      <c r="Z5" s="110"/>
    </row>
    <row r="6" spans="1:26" s="24" customFormat="1" ht="15.6" x14ac:dyDescent="0.3">
      <c r="B6" s="8" t="s">
        <v>1273</v>
      </c>
      <c r="C6" s="87"/>
      <c r="D6" s="87"/>
      <c r="E6" s="87"/>
      <c r="F6" s="87"/>
      <c r="G6" s="89"/>
      <c r="H6" s="89"/>
      <c r="I6" s="89"/>
      <c r="J6" s="89"/>
      <c r="K6" s="89"/>
      <c r="L6" s="89"/>
      <c r="M6" s="89"/>
      <c r="N6" s="89"/>
    </row>
    <row r="7" spans="1:26" s="24" customFormat="1" ht="15.6" x14ac:dyDescent="0.3">
      <c r="B7" s="8" t="s">
        <v>1274</v>
      </c>
      <c r="C7" s="87"/>
      <c r="D7" s="87"/>
      <c r="E7" s="87"/>
      <c r="F7" s="87"/>
      <c r="G7" s="89"/>
      <c r="H7" s="89"/>
      <c r="I7" s="89"/>
      <c r="J7" s="89"/>
      <c r="K7" s="89"/>
      <c r="L7" s="89"/>
      <c r="M7" s="89"/>
      <c r="N7" s="89"/>
    </row>
    <row r="8" spans="1:26" ht="15.6" x14ac:dyDescent="0.3">
      <c r="B8" s="87"/>
      <c r="C8" s="87"/>
      <c r="D8" s="87"/>
      <c r="E8" s="87"/>
      <c r="F8" s="87"/>
      <c r="G8" s="89"/>
      <c r="H8" s="89"/>
      <c r="I8" s="89"/>
      <c r="J8" s="89"/>
      <c r="K8" s="89"/>
      <c r="L8" s="89"/>
      <c r="M8" s="89"/>
      <c r="N8" s="89"/>
    </row>
    <row r="9" spans="1:26" ht="15.6" x14ac:dyDescent="0.3">
      <c r="B9" s="89" t="s">
        <v>1490</v>
      </c>
      <c r="C9" s="89"/>
      <c r="D9" s="89"/>
      <c r="E9" s="89"/>
      <c r="F9" s="89"/>
      <c r="G9" s="89"/>
      <c r="H9" s="89"/>
      <c r="I9" s="89"/>
      <c r="J9" s="89"/>
      <c r="K9" s="89"/>
      <c r="L9" s="89"/>
      <c r="M9" s="89"/>
      <c r="N9" s="89"/>
    </row>
    <row r="10" spans="1:26" s="24" customFormat="1" ht="40.5" customHeight="1" x14ac:dyDescent="0.3">
      <c r="B10" s="1021" t="s">
        <v>550</v>
      </c>
      <c r="C10" s="1021"/>
      <c r="D10" s="1021"/>
      <c r="E10" s="1021"/>
      <c r="F10" s="1021"/>
      <c r="G10" s="1021"/>
      <c r="H10" s="1021"/>
      <c r="I10" s="1021"/>
      <c r="J10" s="1021"/>
      <c r="K10" s="1021"/>
      <c r="L10" s="1021"/>
      <c r="M10" s="1021"/>
      <c r="N10" s="1021"/>
      <c r="O10" s="1021"/>
      <c r="P10" s="1021"/>
      <c r="Q10" s="1021"/>
    </row>
    <row r="11" spans="1:26" s="24" customFormat="1" x14ac:dyDescent="0.3"/>
    <row r="12" spans="1:26" s="9" customFormat="1" ht="15.6" x14ac:dyDescent="0.3">
      <c r="B12" s="127" t="s">
        <v>16</v>
      </c>
      <c r="C12" s="95">
        <v>2000</v>
      </c>
      <c r="D12" s="95">
        <v>2001</v>
      </c>
      <c r="E12" s="95">
        <v>2002</v>
      </c>
      <c r="F12" s="95">
        <v>2003</v>
      </c>
      <c r="G12" s="95">
        <v>2004</v>
      </c>
      <c r="H12" s="95">
        <v>2005</v>
      </c>
      <c r="I12" s="95">
        <v>2006</v>
      </c>
      <c r="J12" s="95">
        <v>2007</v>
      </c>
      <c r="K12" s="95">
        <v>2008</v>
      </c>
      <c r="L12" s="95">
        <v>2009</v>
      </c>
      <c r="M12" s="95">
        <v>2010</v>
      </c>
      <c r="N12" s="95">
        <v>2011</v>
      </c>
      <c r="O12" s="95">
        <v>2012</v>
      </c>
      <c r="P12" s="95">
        <v>2013</v>
      </c>
      <c r="Q12" s="95" t="s">
        <v>529</v>
      </c>
    </row>
    <row r="13" spans="1:26" s="65" customFormat="1" x14ac:dyDescent="0.3">
      <c r="B13" s="143"/>
      <c r="C13" s="144"/>
      <c r="D13" s="144"/>
      <c r="E13" s="144"/>
      <c r="F13" s="144"/>
      <c r="G13" s="144"/>
      <c r="H13" s="144"/>
      <c r="I13" s="144"/>
      <c r="J13" s="144"/>
      <c r="K13" s="144"/>
      <c r="L13" s="144"/>
      <c r="M13" s="144"/>
      <c r="N13" s="144"/>
      <c r="O13" s="144"/>
      <c r="P13" s="144"/>
      <c r="Q13" s="145"/>
    </row>
    <row r="14" spans="1:26" s="65" customFormat="1" ht="26.4" x14ac:dyDescent="0.3">
      <c r="B14" s="143" t="s">
        <v>18</v>
      </c>
      <c r="C14" s="143"/>
      <c r="D14" s="143"/>
      <c r="E14" s="143"/>
      <c r="F14" s="143"/>
      <c r="G14" s="143"/>
      <c r="H14" s="143"/>
      <c r="I14" s="143"/>
      <c r="J14" s="143"/>
      <c r="K14" s="143"/>
      <c r="L14" s="143"/>
      <c r="M14" s="143"/>
      <c r="N14" s="143"/>
      <c r="O14" s="143"/>
      <c r="P14" s="143"/>
      <c r="Q14" s="143"/>
    </row>
    <row r="15" spans="1:26" s="65" customFormat="1" x14ac:dyDescent="0.3">
      <c r="B15" s="146" t="s">
        <v>17</v>
      </c>
      <c r="C15" s="451">
        <v>95</v>
      </c>
      <c r="D15" s="451">
        <v>100</v>
      </c>
      <c r="E15" s="451">
        <v>89</v>
      </c>
      <c r="F15" s="451">
        <v>91</v>
      </c>
      <c r="G15" s="451">
        <v>95</v>
      </c>
      <c r="H15" s="451">
        <v>81</v>
      </c>
      <c r="I15" s="451">
        <v>60</v>
      </c>
      <c r="J15" s="451">
        <v>57</v>
      </c>
      <c r="K15" s="451">
        <v>45</v>
      </c>
      <c r="L15" s="451">
        <v>62</v>
      </c>
      <c r="M15" s="451">
        <v>48</v>
      </c>
      <c r="N15" s="451">
        <v>45</v>
      </c>
      <c r="O15" s="451">
        <v>57</v>
      </c>
      <c r="P15" s="451">
        <v>58</v>
      </c>
      <c r="Q15" s="452">
        <v>52</v>
      </c>
    </row>
    <row r="16" spans="1:26" s="65" customFormat="1" x14ac:dyDescent="0.3">
      <c r="B16" s="147" t="s">
        <v>324</v>
      </c>
      <c r="C16" s="453">
        <v>2.4532950722598694</v>
      </c>
      <c r="D16" s="453">
        <v>2.5294766234623629</v>
      </c>
      <c r="E16" s="453">
        <v>2.2125950856522905</v>
      </c>
      <c r="F16" s="453">
        <v>2.226898981989037</v>
      </c>
      <c r="G16" s="453">
        <v>2.2881536984150803</v>
      </c>
      <c r="H16" s="453">
        <v>1.921596946701069</v>
      </c>
      <c r="I16" s="453">
        <v>1.4023104935127948</v>
      </c>
      <c r="J16" s="453">
        <v>1.3132469524030921</v>
      </c>
      <c r="K16" s="453">
        <v>1.0217777161179076</v>
      </c>
      <c r="L16" s="453">
        <v>1.387230675876685</v>
      </c>
      <c r="M16" s="453">
        <v>1.0586925940482947</v>
      </c>
      <c r="N16" s="453">
        <v>0.97993378696283018</v>
      </c>
      <c r="O16" s="453">
        <v>1.225160673374099</v>
      </c>
      <c r="P16" s="453">
        <v>1.2305958375307966</v>
      </c>
      <c r="Q16" s="454">
        <v>1.0894343928990666</v>
      </c>
    </row>
    <row r="17" spans="2:17" s="65" customFormat="1" x14ac:dyDescent="0.3">
      <c r="B17" s="143"/>
      <c r="C17" s="148"/>
      <c r="D17" s="148"/>
      <c r="E17" s="148"/>
      <c r="F17" s="148"/>
      <c r="G17" s="148"/>
      <c r="H17" s="148"/>
      <c r="I17" s="148"/>
      <c r="J17" s="148"/>
      <c r="K17" s="148"/>
      <c r="L17" s="148"/>
      <c r="M17" s="148"/>
      <c r="N17" s="148"/>
      <c r="O17" s="148"/>
      <c r="P17" s="148"/>
      <c r="Q17" s="149"/>
    </row>
    <row r="18" spans="2:17" s="65" customFormat="1" x14ac:dyDescent="0.3">
      <c r="B18" s="1245" t="s">
        <v>609</v>
      </c>
      <c r="C18" s="1245"/>
      <c r="D18" s="1245"/>
      <c r="E18" s="1245"/>
      <c r="F18" s="1245"/>
      <c r="G18" s="1245"/>
      <c r="H18" s="1245"/>
      <c r="I18" s="1245"/>
      <c r="J18" s="1245"/>
      <c r="K18" s="1245"/>
      <c r="L18" s="1245"/>
      <c r="M18" s="1245"/>
      <c r="N18" s="1245"/>
      <c r="O18" s="1245"/>
      <c r="P18" s="1245"/>
      <c r="Q18" s="1245"/>
    </row>
    <row r="19" spans="2:17" ht="17.25" customHeight="1" x14ac:dyDescent="0.3">
      <c r="B19" s="1245" t="s">
        <v>530</v>
      </c>
      <c r="C19" s="1245"/>
      <c r="D19" s="1245"/>
      <c r="E19" s="1245"/>
      <c r="F19" s="1245"/>
      <c r="G19" s="1245"/>
      <c r="H19" s="1245"/>
      <c r="I19" s="1245"/>
      <c r="J19" s="1245"/>
      <c r="K19" s="1245"/>
      <c r="L19" s="1245"/>
      <c r="M19" s="1245"/>
      <c r="N19" s="1245"/>
      <c r="O19" s="1245"/>
      <c r="P19" s="1245"/>
      <c r="Q19" s="1245"/>
    </row>
    <row r="20" spans="2:17" x14ac:dyDescent="0.3">
      <c r="B20" s="1245" t="s">
        <v>1298</v>
      </c>
      <c r="C20" s="1245"/>
      <c r="D20" s="1245"/>
      <c r="E20" s="1245"/>
      <c r="F20" s="1245"/>
      <c r="G20" s="1245"/>
      <c r="H20" s="1245"/>
      <c r="I20" s="1245"/>
      <c r="J20" s="1245"/>
      <c r="K20" s="1245"/>
      <c r="L20" s="1245"/>
      <c r="M20" s="1245"/>
      <c r="N20" s="1245"/>
      <c r="O20" s="1245"/>
      <c r="P20" s="1245"/>
      <c r="Q20" s="1245"/>
    </row>
  </sheetData>
  <sheetProtection algorithmName="SHA-512" hashValue="Ru3r2cBv0zqkemEgt52l4BWnfAK5YLNy3dznWCEJBnsr6uK+Xyb5jTKaLPTq2Nrj3zVov1kNE+j0CMz+vOmyjw==" saltValue="n/i3Rl0dFOoD1/6p/A2vsw==" spinCount="100000" sheet="1" objects="1" scenarios="1"/>
  <mergeCells count="4">
    <mergeCell ref="B10:Q10"/>
    <mergeCell ref="B19:Q19"/>
    <mergeCell ref="B18:Q18"/>
    <mergeCell ref="B20:Q20"/>
  </mergeCells>
  <hyperlinks>
    <hyperlink ref="C1" location="M5.2.2.a.3!A1" display="Ver Metadato"/>
    <hyperlink ref="A1" location="'C5'!A1" display="REGRESAR"/>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M49"/>
  <sheetViews>
    <sheetView showGridLines="0" tabSelected="1" zoomScale="80" zoomScaleNormal="80" workbookViewId="0"/>
  </sheetViews>
  <sheetFormatPr defaultColWidth="11.44140625" defaultRowHeight="15" x14ac:dyDescent="0.3"/>
  <cols>
    <col min="1" max="2" width="11.44140625" style="115"/>
    <col min="3" max="3" width="22.88671875" style="115" customWidth="1"/>
    <col min="4" max="4" width="14.44140625" style="115" customWidth="1"/>
    <col min="5" max="10" width="11.44140625" style="115"/>
    <col min="11" max="11" width="13.6640625" style="115" customWidth="1"/>
    <col min="12" max="12" width="11.44140625" style="115"/>
    <col min="13" max="13" width="16.5546875" style="115" customWidth="1"/>
    <col min="14" max="16384" width="11.44140625" style="115"/>
  </cols>
  <sheetData>
    <row r="1" spans="1:13" x14ac:dyDescent="0.3">
      <c r="A1" s="114" t="s">
        <v>183</v>
      </c>
    </row>
    <row r="2" spans="1:13" ht="15.6" x14ac:dyDescent="0.3">
      <c r="B2" s="828" t="s">
        <v>202</v>
      </c>
      <c r="C2" s="828"/>
      <c r="D2" s="828"/>
      <c r="E2" s="828"/>
      <c r="F2" s="828"/>
      <c r="G2" s="828"/>
      <c r="H2" s="828"/>
      <c r="I2" s="828"/>
      <c r="J2" s="828"/>
      <c r="K2" s="828"/>
      <c r="L2" s="828"/>
      <c r="M2" s="828"/>
    </row>
    <row r="3" spans="1:13" ht="15.6" thickBot="1" x14ac:dyDescent="0.35">
      <c r="B3" s="1276"/>
      <c r="C3" s="1276"/>
      <c r="D3" s="1276"/>
      <c r="E3" s="1276"/>
      <c r="F3" s="1276"/>
      <c r="G3" s="1276"/>
      <c r="H3" s="1276"/>
      <c r="I3" s="1276"/>
      <c r="J3" s="1276"/>
      <c r="K3" s="1276"/>
      <c r="L3" s="1276"/>
      <c r="M3" s="1276"/>
    </row>
    <row r="4" spans="1:13" ht="16.2" thickBot="1" x14ac:dyDescent="0.35">
      <c r="B4" s="847" t="s">
        <v>286</v>
      </c>
      <c r="C4" s="848"/>
      <c r="D4" s="848"/>
      <c r="E4" s="848"/>
      <c r="F4" s="848" t="s">
        <v>287</v>
      </c>
      <c r="G4" s="848"/>
      <c r="H4" s="848"/>
      <c r="I4" s="848"/>
      <c r="J4" s="848" t="s">
        <v>205</v>
      </c>
      <c r="K4" s="848"/>
      <c r="L4" s="848"/>
      <c r="M4" s="849"/>
    </row>
    <row r="5" spans="1:13" x14ac:dyDescent="0.3">
      <c r="B5" s="845" t="s">
        <v>206</v>
      </c>
      <c r="C5" s="845"/>
      <c r="D5" s="845"/>
      <c r="E5" s="845"/>
      <c r="F5" s="845"/>
      <c r="G5" s="845"/>
      <c r="H5" s="845"/>
      <c r="I5" s="845"/>
      <c r="J5" s="845"/>
    </row>
    <row r="6" spans="1:13" ht="15.6" x14ac:dyDescent="0.3">
      <c r="B6" s="828" t="s">
        <v>207</v>
      </c>
      <c r="C6" s="828"/>
      <c r="D6" s="828"/>
      <c r="E6" s="828"/>
      <c r="F6" s="828"/>
      <c r="G6" s="828"/>
      <c r="H6" s="828"/>
      <c r="I6" s="828"/>
      <c r="J6" s="828"/>
      <c r="K6" s="828"/>
      <c r="L6" s="828"/>
      <c r="M6" s="828"/>
    </row>
    <row r="7" spans="1:13" ht="15.6" thickBot="1" x14ac:dyDescent="0.35">
      <c r="B7" s="1276"/>
      <c r="C7" s="1276"/>
      <c r="D7" s="1276"/>
      <c r="E7" s="1276"/>
      <c r="F7" s="1276"/>
      <c r="G7" s="1276"/>
      <c r="H7" s="1276"/>
      <c r="I7" s="1276"/>
      <c r="J7" s="1276"/>
    </row>
    <row r="8" spans="1:13" x14ac:dyDescent="0.3">
      <c r="B8" s="1277" t="s">
        <v>208</v>
      </c>
      <c r="C8" s="1278"/>
      <c r="D8" s="1278"/>
      <c r="E8" s="830" t="s">
        <v>323</v>
      </c>
      <c r="F8" s="830"/>
      <c r="G8" s="830"/>
      <c r="H8" s="830" t="s">
        <v>209</v>
      </c>
      <c r="I8" s="830"/>
      <c r="J8" s="830"/>
      <c r="K8" s="830"/>
      <c r="L8" s="830"/>
      <c r="M8" s="846"/>
    </row>
    <row r="9" spans="1:13" ht="39" customHeight="1" x14ac:dyDescent="0.3">
      <c r="B9" s="820" t="s">
        <v>210</v>
      </c>
      <c r="C9" s="796"/>
      <c r="D9" s="797"/>
      <c r="E9" s="841" t="s">
        <v>551</v>
      </c>
      <c r="F9" s="842"/>
      <c r="G9" s="842"/>
      <c r="H9" s="842"/>
      <c r="I9" s="842"/>
      <c r="J9" s="842"/>
      <c r="K9" s="842"/>
      <c r="L9" s="842"/>
      <c r="M9" s="843"/>
    </row>
    <row r="10" spans="1:13" x14ac:dyDescent="0.3">
      <c r="B10" s="820" t="s">
        <v>211</v>
      </c>
      <c r="C10" s="796"/>
      <c r="D10" s="797"/>
      <c r="E10" s="795" t="s">
        <v>325</v>
      </c>
      <c r="F10" s="796"/>
      <c r="G10" s="796"/>
      <c r="H10" s="796"/>
      <c r="I10" s="796"/>
      <c r="J10" s="796"/>
      <c r="K10" s="796"/>
      <c r="L10" s="796"/>
      <c r="M10" s="844"/>
    </row>
    <row r="11" spans="1:13" x14ac:dyDescent="0.3">
      <c r="B11" s="804" t="s">
        <v>1311</v>
      </c>
      <c r="C11" s="794"/>
      <c r="D11" s="794"/>
      <c r="E11" s="794" t="s">
        <v>182</v>
      </c>
      <c r="F11" s="794" t="s">
        <v>182</v>
      </c>
      <c r="G11" s="794" t="s">
        <v>182</v>
      </c>
      <c r="H11" s="794" t="s">
        <v>182</v>
      </c>
      <c r="I11" s="794" t="s">
        <v>182</v>
      </c>
      <c r="J11" s="794" t="s">
        <v>182</v>
      </c>
      <c r="K11" s="794" t="s">
        <v>182</v>
      </c>
      <c r="L11" s="794" t="s">
        <v>182</v>
      </c>
      <c r="M11" s="807" t="s">
        <v>182</v>
      </c>
    </row>
    <row r="12" spans="1:13" x14ac:dyDescent="0.3">
      <c r="B12" s="804" t="s">
        <v>1312</v>
      </c>
      <c r="C12" s="794"/>
      <c r="D12" s="794"/>
      <c r="E12" s="794" t="s">
        <v>162</v>
      </c>
      <c r="F12" s="794" t="s">
        <v>162</v>
      </c>
      <c r="G12" s="794" t="s">
        <v>162</v>
      </c>
      <c r="H12" s="794" t="s">
        <v>162</v>
      </c>
      <c r="I12" s="794" t="s">
        <v>162</v>
      </c>
      <c r="J12" s="794" t="s">
        <v>162</v>
      </c>
      <c r="K12" s="794" t="s">
        <v>162</v>
      </c>
      <c r="L12" s="794" t="s">
        <v>162</v>
      </c>
      <c r="M12" s="807" t="s">
        <v>162</v>
      </c>
    </row>
    <row r="13" spans="1:13" x14ac:dyDescent="0.3">
      <c r="B13" s="804" t="s">
        <v>1313</v>
      </c>
      <c r="C13" s="794"/>
      <c r="D13" s="794"/>
      <c r="E13" s="821" t="s">
        <v>322</v>
      </c>
      <c r="F13" s="822" t="s">
        <v>322</v>
      </c>
      <c r="G13" s="822" t="s">
        <v>322</v>
      </c>
      <c r="H13" s="822" t="s">
        <v>322</v>
      </c>
      <c r="I13" s="822" t="s">
        <v>322</v>
      </c>
      <c r="J13" s="822" t="s">
        <v>322</v>
      </c>
      <c r="K13" s="822" t="s">
        <v>322</v>
      </c>
      <c r="L13" s="822" t="s">
        <v>322</v>
      </c>
      <c r="M13" s="823" t="s">
        <v>322</v>
      </c>
    </row>
    <row r="14" spans="1:13" x14ac:dyDescent="0.3">
      <c r="B14" s="1279" t="s">
        <v>215</v>
      </c>
      <c r="C14" s="915"/>
      <c r="D14" s="915"/>
      <c r="E14" s="821"/>
      <c r="F14" s="822"/>
      <c r="G14" s="822"/>
      <c r="H14" s="822"/>
      <c r="I14" s="822"/>
      <c r="J14" s="822"/>
      <c r="K14" s="822"/>
      <c r="L14" s="822"/>
      <c r="M14" s="823"/>
    </row>
    <row r="15" spans="1:13" x14ac:dyDescent="0.3">
      <c r="B15" s="1279" t="s">
        <v>216</v>
      </c>
      <c r="C15" s="915"/>
      <c r="D15" s="915"/>
      <c r="E15" s="814" t="s">
        <v>217</v>
      </c>
      <c r="F15" s="815"/>
      <c r="G15" s="815"/>
      <c r="H15" s="815"/>
      <c r="I15" s="815"/>
      <c r="J15" s="815"/>
      <c r="K15" s="815"/>
      <c r="L15" s="815"/>
      <c r="M15" s="816"/>
    </row>
    <row r="16" spans="1:13" ht="15" customHeight="1" x14ac:dyDescent="0.3">
      <c r="B16" s="1279" t="s">
        <v>218</v>
      </c>
      <c r="C16" s="915"/>
      <c r="D16" s="915"/>
      <c r="E16" s="839" t="s">
        <v>315</v>
      </c>
      <c r="F16" s="818"/>
      <c r="G16" s="819"/>
      <c r="H16" s="821" t="s">
        <v>220</v>
      </c>
      <c r="I16" s="822"/>
      <c r="J16" s="822"/>
      <c r="K16" s="822"/>
      <c r="L16" s="822"/>
      <c r="M16" s="823"/>
    </row>
    <row r="17" spans="2:13" ht="15" customHeight="1" x14ac:dyDescent="0.3">
      <c r="B17" s="1279" t="s">
        <v>221</v>
      </c>
      <c r="C17" s="915"/>
      <c r="D17" s="915"/>
      <c r="E17" s="821" t="s">
        <v>326</v>
      </c>
      <c r="F17" s="822"/>
      <c r="G17" s="822"/>
      <c r="H17" s="822"/>
      <c r="I17" s="822"/>
      <c r="J17" s="822"/>
      <c r="K17" s="822"/>
      <c r="L17" s="822"/>
      <c r="M17" s="823"/>
    </row>
    <row r="18" spans="2:13" ht="15" customHeight="1" x14ac:dyDescent="0.3">
      <c r="B18" s="820" t="s">
        <v>223</v>
      </c>
      <c r="C18" s="796"/>
      <c r="D18" s="797"/>
      <c r="E18" s="821" t="s">
        <v>316</v>
      </c>
      <c r="F18" s="822"/>
      <c r="G18" s="822"/>
      <c r="H18" s="822"/>
      <c r="I18" s="822"/>
      <c r="J18" s="822"/>
      <c r="K18" s="822"/>
      <c r="L18" s="822"/>
      <c r="M18" s="823"/>
    </row>
    <row r="19" spans="2:13" ht="16.2" thickBot="1" x14ac:dyDescent="0.35">
      <c r="B19" s="1280" t="s">
        <v>225</v>
      </c>
      <c r="C19" s="1281"/>
      <c r="D19" s="1282"/>
      <c r="E19" s="860" t="s">
        <v>226</v>
      </c>
      <c r="F19" s="860"/>
      <c r="G19" s="837" t="s">
        <v>227</v>
      </c>
      <c r="H19" s="837"/>
      <c r="I19" s="837" t="s">
        <v>228</v>
      </c>
      <c r="J19" s="837"/>
      <c r="K19" s="837"/>
      <c r="L19" s="837"/>
      <c r="M19" s="838"/>
    </row>
    <row r="20" spans="2:13" x14ac:dyDescent="0.3">
      <c r="B20" s="1308"/>
      <c r="C20" s="1308"/>
      <c r="D20" s="1308"/>
      <c r="E20" s="1308"/>
      <c r="F20" s="1308"/>
      <c r="G20" s="1308"/>
      <c r="H20" s="1308"/>
      <c r="I20" s="1308"/>
      <c r="J20" s="1308"/>
      <c r="K20" s="1308"/>
      <c r="L20" s="1308"/>
      <c r="M20" s="1308"/>
    </row>
    <row r="21" spans="2:13" ht="15.6" x14ac:dyDescent="0.3">
      <c r="B21" s="828" t="s">
        <v>229</v>
      </c>
      <c r="C21" s="828"/>
      <c r="D21" s="828"/>
      <c r="E21" s="828"/>
      <c r="F21" s="828"/>
      <c r="G21" s="828"/>
      <c r="H21" s="828"/>
      <c r="I21" s="828"/>
      <c r="J21" s="828"/>
      <c r="K21" s="828"/>
      <c r="L21" s="828"/>
      <c r="M21" s="828"/>
    </row>
    <row r="22" spans="2:13" ht="15.6" thickBot="1" x14ac:dyDescent="0.35">
      <c r="B22" s="1276"/>
      <c r="C22" s="1276"/>
      <c r="D22" s="1276"/>
      <c r="E22" s="1276"/>
      <c r="F22" s="1276"/>
      <c r="G22" s="1276"/>
      <c r="H22" s="1276"/>
      <c r="I22" s="1276"/>
      <c r="J22" s="1276"/>
      <c r="K22" s="1276"/>
      <c r="L22" s="1276"/>
      <c r="M22" s="1276"/>
    </row>
    <row r="23" spans="2:13" ht="27.75" customHeight="1" x14ac:dyDescent="0.3">
      <c r="B23" s="1277" t="s">
        <v>230</v>
      </c>
      <c r="C23" s="1278"/>
      <c r="D23" s="1278"/>
      <c r="E23" s="831" t="s">
        <v>327</v>
      </c>
      <c r="F23" s="832"/>
      <c r="G23" s="832"/>
      <c r="H23" s="832"/>
      <c r="I23" s="832"/>
      <c r="J23" s="832"/>
      <c r="K23" s="832"/>
      <c r="L23" s="832"/>
      <c r="M23" s="833"/>
    </row>
    <row r="24" spans="2:13" ht="49.5" customHeight="1" x14ac:dyDescent="0.3">
      <c r="B24" s="820" t="s">
        <v>231</v>
      </c>
      <c r="C24" s="796"/>
      <c r="D24" s="797"/>
      <c r="E24" s="821" t="s">
        <v>328</v>
      </c>
      <c r="F24" s="822"/>
      <c r="G24" s="822"/>
      <c r="H24" s="822"/>
      <c r="I24" s="822"/>
      <c r="J24" s="822"/>
      <c r="K24" s="822"/>
      <c r="L24" s="822"/>
      <c r="M24" s="823"/>
    </row>
    <row r="25" spans="2:13" ht="70.5" customHeight="1" x14ac:dyDescent="0.3">
      <c r="B25" s="1279" t="s">
        <v>232</v>
      </c>
      <c r="C25" s="915"/>
      <c r="D25" s="915"/>
      <c r="E25" s="821" t="s">
        <v>329</v>
      </c>
      <c r="F25" s="822"/>
      <c r="G25" s="822"/>
      <c r="H25" s="822"/>
      <c r="I25" s="822"/>
      <c r="J25" s="822"/>
      <c r="K25" s="822"/>
      <c r="L25" s="822"/>
      <c r="M25" s="823"/>
    </row>
    <row r="26" spans="2:13" ht="34.5" customHeight="1" x14ac:dyDescent="0.3">
      <c r="B26" s="1279" t="s">
        <v>233</v>
      </c>
      <c r="C26" s="915"/>
      <c r="D26" s="915"/>
      <c r="E26" s="855" t="s">
        <v>330</v>
      </c>
      <c r="F26" s="805"/>
      <c r="G26" s="805"/>
      <c r="H26" s="805"/>
      <c r="I26" s="805"/>
      <c r="J26" s="805"/>
      <c r="K26" s="805"/>
      <c r="L26" s="805"/>
      <c r="M26" s="806"/>
    </row>
    <row r="27" spans="2:13" x14ac:dyDescent="0.3">
      <c r="B27" s="1279" t="s">
        <v>234</v>
      </c>
      <c r="C27" s="915"/>
      <c r="D27" s="915"/>
      <c r="E27" s="814"/>
      <c r="F27" s="815"/>
      <c r="G27" s="815"/>
      <c r="H27" s="815"/>
      <c r="I27" s="815"/>
      <c r="J27" s="815"/>
      <c r="K27" s="815"/>
      <c r="L27" s="815"/>
      <c r="M27" s="816"/>
    </row>
    <row r="28" spans="2:13" ht="15" customHeight="1" x14ac:dyDescent="0.3">
      <c r="B28" s="1279" t="s">
        <v>235</v>
      </c>
      <c r="C28" s="915"/>
      <c r="D28" s="915"/>
      <c r="E28" s="814" t="s">
        <v>1299</v>
      </c>
      <c r="F28" s="815"/>
      <c r="G28" s="815"/>
      <c r="H28" s="815"/>
      <c r="I28" s="815"/>
      <c r="J28" s="815"/>
      <c r="K28" s="815"/>
      <c r="L28" s="815"/>
      <c r="M28" s="816"/>
    </row>
    <row r="29" spans="2:13" ht="15.6" x14ac:dyDescent="0.3">
      <c r="B29" s="817" t="s">
        <v>236</v>
      </c>
      <c r="C29" s="818"/>
      <c r="D29" s="819"/>
      <c r="E29" s="122"/>
      <c r="F29" s="794" t="s">
        <v>237</v>
      </c>
      <c r="G29" s="794"/>
      <c r="H29" s="122" t="s">
        <v>238</v>
      </c>
      <c r="I29" s="794" t="s">
        <v>239</v>
      </c>
      <c r="J29" s="794"/>
      <c r="K29" s="861" t="s">
        <v>240</v>
      </c>
      <c r="L29" s="861"/>
      <c r="M29" s="150" t="s">
        <v>265</v>
      </c>
    </row>
    <row r="30" spans="2:13" x14ac:dyDescent="0.3">
      <c r="B30" s="1279" t="s">
        <v>242</v>
      </c>
      <c r="C30" s="915"/>
      <c r="D30" s="915"/>
      <c r="E30" s="805" t="s">
        <v>331</v>
      </c>
      <c r="F30" s="805"/>
      <c r="G30" s="805"/>
      <c r="H30" s="805"/>
      <c r="I30" s="805"/>
      <c r="J30" s="805"/>
      <c r="K30" s="805"/>
      <c r="L30" s="805"/>
      <c r="M30" s="806"/>
    </row>
    <row r="31" spans="2:13" ht="15.6" x14ac:dyDescent="0.3">
      <c r="B31" s="1279" t="s">
        <v>218</v>
      </c>
      <c r="C31" s="915"/>
      <c r="D31" s="915"/>
      <c r="E31" s="794" t="s">
        <v>244</v>
      </c>
      <c r="F31" s="794"/>
      <c r="G31" s="794"/>
      <c r="H31" s="794"/>
      <c r="I31" s="794"/>
      <c r="J31" s="861" t="s">
        <v>245</v>
      </c>
      <c r="K31" s="861"/>
      <c r="L31" s="861"/>
      <c r="M31" s="862"/>
    </row>
    <row r="32" spans="2:13" x14ac:dyDescent="0.3">
      <c r="B32" s="804" t="s">
        <v>246</v>
      </c>
      <c r="C32" s="794"/>
      <c r="D32" s="794"/>
      <c r="E32" s="805" t="s">
        <v>332</v>
      </c>
      <c r="F32" s="805"/>
      <c r="G32" s="805"/>
      <c r="H32" s="805"/>
      <c r="I32" s="805"/>
      <c r="J32" s="805"/>
      <c r="K32" s="805"/>
      <c r="L32" s="805"/>
      <c r="M32" s="806"/>
    </row>
    <row r="33" spans="2:13" x14ac:dyDescent="0.3">
      <c r="B33" s="151" t="s">
        <v>248</v>
      </c>
      <c r="C33" s="122"/>
      <c r="D33" s="122"/>
      <c r="E33" s="794"/>
      <c r="F33" s="794"/>
      <c r="G33" s="794"/>
      <c r="H33" s="794"/>
      <c r="I33" s="794"/>
      <c r="J33" s="794"/>
      <c r="K33" s="794"/>
      <c r="L33" s="794"/>
      <c r="M33" s="807"/>
    </row>
    <row r="34" spans="2:13" x14ac:dyDescent="0.3">
      <c r="B34" s="1283"/>
      <c r="C34" s="1284"/>
      <c r="D34" s="1284"/>
      <c r="E34" s="1284"/>
      <c r="F34" s="1284"/>
      <c r="G34" s="1284"/>
      <c r="H34" s="1284"/>
      <c r="I34" s="1284"/>
      <c r="J34" s="1284"/>
      <c r="K34" s="1284"/>
      <c r="L34" s="1284"/>
      <c r="M34" s="1285"/>
    </row>
    <row r="35" spans="2:13" ht="15.6" x14ac:dyDescent="0.3">
      <c r="B35" s="1286" t="s">
        <v>249</v>
      </c>
      <c r="C35" s="1287"/>
      <c r="D35" s="1287"/>
      <c r="E35" s="1287"/>
      <c r="F35" s="1287"/>
      <c r="G35" s="1287"/>
      <c r="H35" s="1287"/>
      <c r="I35" s="1287"/>
      <c r="J35" s="1287"/>
      <c r="K35" s="1287"/>
      <c r="L35" s="1287"/>
      <c r="M35" s="1288"/>
    </row>
    <row r="36" spans="2:13" ht="15.6" thickBot="1" x14ac:dyDescent="0.35">
      <c r="B36" s="1289"/>
      <c r="C36" s="1290"/>
      <c r="D36" s="1290"/>
      <c r="E36" s="1290"/>
      <c r="F36" s="1290"/>
      <c r="G36" s="1290"/>
      <c r="H36" s="1290"/>
      <c r="I36" s="1290"/>
      <c r="J36" s="1290"/>
      <c r="K36" s="1290"/>
      <c r="L36" s="1290"/>
      <c r="M36" s="1291"/>
    </row>
    <row r="37" spans="2:13" x14ac:dyDescent="0.3">
      <c r="B37" s="801"/>
      <c r="C37" s="802"/>
      <c r="D37" s="802"/>
      <c r="E37" s="802"/>
      <c r="F37" s="802"/>
      <c r="G37" s="802"/>
      <c r="H37" s="802"/>
      <c r="I37" s="802"/>
      <c r="J37" s="802"/>
      <c r="K37" s="802"/>
      <c r="L37" s="802"/>
      <c r="M37" s="803"/>
    </row>
    <row r="39" spans="2:13" x14ac:dyDescent="0.3">
      <c r="C39" s="863" t="s">
        <v>250</v>
      </c>
      <c r="D39" s="863"/>
      <c r="E39" s="863"/>
      <c r="F39" s="863"/>
      <c r="G39" s="863"/>
      <c r="H39" s="863"/>
      <c r="I39" s="863"/>
      <c r="J39" s="863"/>
      <c r="K39" s="863"/>
      <c r="L39" s="863"/>
      <c r="M39" s="863"/>
    </row>
    <row r="40" spans="2:13" x14ac:dyDescent="0.3">
      <c r="C40" s="122" t="s">
        <v>251</v>
      </c>
      <c r="D40" s="1292" t="s">
        <v>252</v>
      </c>
      <c r="E40" s="1293"/>
      <c r="F40" s="1293"/>
      <c r="G40" s="1293"/>
      <c r="H40" s="1292" t="s">
        <v>253</v>
      </c>
      <c r="I40" s="1293"/>
      <c r="J40" s="1293"/>
      <c r="K40" s="1293"/>
      <c r="L40" s="1293"/>
      <c r="M40" s="1294"/>
    </row>
    <row r="41" spans="2:13" x14ac:dyDescent="0.3">
      <c r="C41" s="152">
        <v>42317</v>
      </c>
      <c r="D41" s="863" t="s">
        <v>254</v>
      </c>
      <c r="E41" s="863"/>
      <c r="F41" s="863"/>
      <c r="G41" s="863"/>
      <c r="H41" s="795" t="s">
        <v>255</v>
      </c>
      <c r="I41" s="796"/>
      <c r="J41" s="796"/>
      <c r="K41" s="796"/>
      <c r="L41" s="796"/>
      <c r="M41" s="797"/>
    </row>
    <row r="42" spans="2:13" x14ac:dyDescent="0.3">
      <c r="C42" s="153" t="s">
        <v>333</v>
      </c>
      <c r="D42" s="863" t="s">
        <v>334</v>
      </c>
      <c r="E42" s="863"/>
      <c r="F42" s="863"/>
      <c r="G42" s="863"/>
      <c r="H42" s="925" t="s">
        <v>335</v>
      </c>
      <c r="I42" s="925"/>
      <c r="J42" s="925"/>
      <c r="K42" s="925"/>
      <c r="L42" s="925"/>
      <c r="M42" s="925"/>
    </row>
    <row r="43" spans="2:13" x14ac:dyDescent="0.3">
      <c r="C43" s="122"/>
      <c r="D43" s="863"/>
      <c r="E43" s="863"/>
      <c r="F43" s="863"/>
      <c r="G43" s="863"/>
      <c r="H43" s="863"/>
      <c r="I43" s="863"/>
      <c r="J43" s="863"/>
      <c r="K43" s="863"/>
      <c r="L43" s="863"/>
      <c r="M43" s="863"/>
    </row>
    <row r="44" spans="2:13" x14ac:dyDescent="0.3">
      <c r="C44" s="122"/>
      <c r="D44" s="863"/>
      <c r="E44" s="863"/>
      <c r="F44" s="863"/>
      <c r="G44" s="863"/>
      <c r="H44" s="863"/>
      <c r="I44" s="863"/>
      <c r="J44" s="863"/>
      <c r="K44" s="863"/>
      <c r="L44" s="863"/>
      <c r="M44" s="863"/>
    </row>
    <row r="45" spans="2:13" x14ac:dyDescent="0.3">
      <c r="C45" s="122"/>
      <c r="D45" s="863"/>
      <c r="E45" s="863"/>
      <c r="F45" s="863"/>
      <c r="G45" s="863"/>
      <c r="H45" s="863"/>
      <c r="I45" s="863"/>
      <c r="J45" s="863"/>
      <c r="K45" s="863"/>
      <c r="L45" s="863"/>
      <c r="M45" s="863"/>
    </row>
    <row r="46" spans="2:13" x14ac:dyDescent="0.3">
      <c r="C46" s="122"/>
      <c r="D46" s="863"/>
      <c r="E46" s="863"/>
      <c r="F46" s="863"/>
      <c r="G46" s="863"/>
      <c r="H46" s="863"/>
      <c r="I46" s="863"/>
      <c r="J46" s="863"/>
      <c r="K46" s="863"/>
      <c r="L46" s="863"/>
      <c r="M46" s="863"/>
    </row>
    <row r="47" spans="2:13" x14ac:dyDescent="0.3">
      <c r="C47" s="122"/>
      <c r="D47" s="863"/>
      <c r="E47" s="863"/>
      <c r="F47" s="863"/>
      <c r="G47" s="863"/>
      <c r="H47" s="863"/>
      <c r="I47" s="863"/>
      <c r="J47" s="863"/>
      <c r="K47" s="863"/>
      <c r="L47" s="863"/>
      <c r="M47" s="863"/>
    </row>
    <row r="48" spans="2:13" x14ac:dyDescent="0.3">
      <c r="C48" s="122"/>
      <c r="D48" s="863"/>
      <c r="E48" s="863"/>
      <c r="F48" s="863"/>
      <c r="G48" s="863"/>
      <c r="H48" s="863"/>
      <c r="I48" s="863"/>
      <c r="J48" s="863"/>
      <c r="K48" s="863"/>
      <c r="L48" s="863"/>
      <c r="M48" s="863"/>
    </row>
    <row r="49" spans="3:13" x14ac:dyDescent="0.3">
      <c r="C49" s="122"/>
      <c r="D49" s="863"/>
      <c r="E49" s="863"/>
      <c r="F49" s="863"/>
      <c r="G49" s="863"/>
      <c r="H49" s="863"/>
      <c r="I49" s="863"/>
      <c r="J49" s="863"/>
      <c r="K49" s="863"/>
      <c r="L49" s="863"/>
      <c r="M49" s="863"/>
    </row>
  </sheetData>
  <sheetProtection algorithmName="SHA-512" hashValue="H+rMW69hXltyncHOCTTrQ2hzo/oeQkXY4hsbaA9KD4YkveovvM2WRfhUqZ4gBaGjTp6r5sJkzePfGPGLvJVP/Q==" saltValue="+SFiwoYmv+Y7flp1N230MA==" spinCount="100000" sheet="1" objects="1" scenarios="1"/>
  <mergeCells count="88">
    <mergeCell ref="D47:G47"/>
    <mergeCell ref="H47:M47"/>
    <mergeCell ref="D48:G48"/>
    <mergeCell ref="H48:M48"/>
    <mergeCell ref="D49:G49"/>
    <mergeCell ref="H49:M49"/>
    <mergeCell ref="D44:G44"/>
    <mergeCell ref="H44:M44"/>
    <mergeCell ref="D45:G45"/>
    <mergeCell ref="H45:M45"/>
    <mergeCell ref="D46:G46"/>
    <mergeCell ref="H46:M46"/>
    <mergeCell ref="D41:G41"/>
    <mergeCell ref="H41:M41"/>
    <mergeCell ref="D42:G42"/>
    <mergeCell ref="H42:M42"/>
    <mergeCell ref="D43:G43"/>
    <mergeCell ref="H43:M43"/>
    <mergeCell ref="D40:G40"/>
    <mergeCell ref="H40:M40"/>
    <mergeCell ref="B31:D31"/>
    <mergeCell ref="E31:I31"/>
    <mergeCell ref="J31:M31"/>
    <mergeCell ref="B32:D32"/>
    <mergeCell ref="E32:M32"/>
    <mergeCell ref="E33:M33"/>
    <mergeCell ref="B34:M34"/>
    <mergeCell ref="B35:M35"/>
    <mergeCell ref="B36:M36"/>
    <mergeCell ref="B37:M37"/>
    <mergeCell ref="C39:M39"/>
    <mergeCell ref="B29:D29"/>
    <mergeCell ref="F29:G29"/>
    <mergeCell ref="I29:J29"/>
    <mergeCell ref="K29:L29"/>
    <mergeCell ref="B30:D30"/>
    <mergeCell ref="E30:M30"/>
    <mergeCell ref="B26:D26"/>
    <mergeCell ref="E26:M26"/>
    <mergeCell ref="B27:D27"/>
    <mergeCell ref="E27:M27"/>
    <mergeCell ref="B28:D28"/>
    <mergeCell ref="E28:M28"/>
    <mergeCell ref="B25:D25"/>
    <mergeCell ref="E25:M25"/>
    <mergeCell ref="B19:D19"/>
    <mergeCell ref="E19:F19"/>
    <mergeCell ref="G19:H19"/>
    <mergeCell ref="I19:M19"/>
    <mergeCell ref="B20:M20"/>
    <mergeCell ref="B21:M21"/>
    <mergeCell ref="B22:M22"/>
    <mergeCell ref="B23:D23"/>
    <mergeCell ref="E23:M23"/>
    <mergeCell ref="B24:D24"/>
    <mergeCell ref="E24:M24"/>
    <mergeCell ref="B18:D18"/>
    <mergeCell ref="E18:M18"/>
    <mergeCell ref="B13:D13"/>
    <mergeCell ref="E13:M13"/>
    <mergeCell ref="B14:D14"/>
    <mergeCell ref="E14:M14"/>
    <mergeCell ref="B15:D15"/>
    <mergeCell ref="E15:M15"/>
    <mergeCell ref="B16:D16"/>
    <mergeCell ref="E16:G16"/>
    <mergeCell ref="H16:M16"/>
    <mergeCell ref="B17:D17"/>
    <mergeCell ref="E17:M17"/>
    <mergeCell ref="B10:D10"/>
    <mergeCell ref="E10:M10"/>
    <mergeCell ref="B11:D11"/>
    <mergeCell ref="E11:M11"/>
    <mergeCell ref="B12:D12"/>
    <mergeCell ref="E12:M12"/>
    <mergeCell ref="B9:D9"/>
    <mergeCell ref="E9:M9"/>
    <mergeCell ref="B2:M2"/>
    <mergeCell ref="B3:M3"/>
    <mergeCell ref="B4:E4"/>
    <mergeCell ref="F4:I4"/>
    <mergeCell ref="J4:M4"/>
    <mergeCell ref="B5:J5"/>
    <mergeCell ref="B6:M6"/>
    <mergeCell ref="B7:J7"/>
    <mergeCell ref="B8:D8"/>
    <mergeCell ref="E8:G8"/>
    <mergeCell ref="H8:M8"/>
  </mergeCells>
  <hyperlinks>
    <hyperlink ref="A1" location="'5.2.2.a.3'!A1" display="REGRESAR"/>
  </hyperlinks>
  <printOptions verticalCentered="1"/>
  <pageMargins left="2.0866141732283467" right="0.70866141732283472" top="0.74803149606299213" bottom="0.74803149606299213" header="0.31496062992125984" footer="0.31496062992125984"/>
  <pageSetup paperSize="66" scale="4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94</vt:i4>
      </vt:variant>
      <vt:variant>
        <vt:lpstr>Named Ranges</vt:lpstr>
      </vt:variant>
      <vt:variant>
        <vt:i4>8</vt:i4>
      </vt:variant>
    </vt:vector>
  </HeadingPairs>
  <TitlesOfParts>
    <vt:vector size="102" baseType="lpstr">
      <vt:lpstr>Presentación</vt:lpstr>
      <vt:lpstr>Introducción</vt:lpstr>
      <vt:lpstr>INDICE</vt:lpstr>
      <vt:lpstr>C1</vt:lpstr>
      <vt:lpstr>1.1.1.a.4</vt:lpstr>
      <vt:lpstr>M.1.1.1.a.4</vt:lpstr>
      <vt:lpstr>1.1.1.b.1</vt:lpstr>
      <vt:lpstr>M.1.1.1.b.1</vt:lpstr>
      <vt:lpstr>1.1.1.l.1</vt:lpstr>
      <vt:lpstr>M.1.1.1.l.1</vt:lpstr>
      <vt:lpstr>1.1.2.b.1</vt:lpstr>
      <vt:lpstr>M.1.1.2.b.1</vt:lpstr>
      <vt:lpstr>1.1.2.d.1.</vt:lpstr>
      <vt:lpstr>M.1.1.2.d.1.</vt:lpstr>
      <vt:lpstr>1.1.2.d.1</vt:lpstr>
      <vt:lpstr>M.1.1.2.d.1</vt:lpstr>
      <vt:lpstr>C2</vt:lpstr>
      <vt:lpstr>2.5.2.b.1</vt:lpstr>
      <vt:lpstr>M2.5.2.b.1</vt:lpstr>
      <vt:lpstr>2.5.2.c.1yd.1</vt:lpstr>
      <vt:lpstr>M.2.5.2.c.1</vt:lpstr>
      <vt:lpstr>M.2.5.2.d.1</vt:lpstr>
      <vt:lpstr>2.6.1.b.1</vt:lpstr>
      <vt:lpstr>M.2.6.1.b.1</vt:lpstr>
      <vt:lpstr>2.6.1.d.1</vt:lpstr>
      <vt:lpstr>M2.6.1.d.1</vt:lpstr>
      <vt:lpstr>2.6.2.a.1.a</vt:lpstr>
      <vt:lpstr>M2.6.2.a.1.a</vt:lpstr>
      <vt:lpstr>2.6.2.a.1.b</vt:lpstr>
      <vt:lpstr>M2.6.2.a.1.b</vt:lpstr>
      <vt:lpstr>2.6.2.e.1.a</vt:lpstr>
      <vt:lpstr>M2.6.2.e.1.a</vt:lpstr>
      <vt:lpstr>2.6.2.e.1.b</vt:lpstr>
      <vt:lpstr>M2.6.2.e.1.b</vt:lpstr>
      <vt:lpstr>2.6.2.e.1.c</vt:lpstr>
      <vt:lpstr>M2.6.2.e.1.c</vt:lpstr>
      <vt:lpstr>2.6.1.e.1.d</vt:lpstr>
      <vt:lpstr>M.2.6.1.e.1.d</vt:lpstr>
      <vt:lpstr>2.6.2.h.1.a</vt:lpstr>
      <vt:lpstr>M.2.6.1.h.1.a</vt:lpstr>
      <vt:lpstr>2.6.2.h.1.b</vt:lpstr>
      <vt:lpstr>M2.6.2.h.1.b</vt:lpstr>
      <vt:lpstr>2.6.2.h.1.c</vt:lpstr>
      <vt:lpstr>M2.6.2.h.1.c</vt:lpstr>
      <vt:lpstr>2.6.2.h.1.d</vt:lpstr>
      <vt:lpstr>M2.6.2.h.1.d</vt:lpstr>
      <vt:lpstr>2.6.2.h.1.e</vt:lpstr>
      <vt:lpstr>M2.6.2.h.1.e</vt:lpstr>
      <vt:lpstr>2.6.2.h.1.f</vt:lpstr>
      <vt:lpstr>M2.6.2.h.1.f</vt:lpstr>
      <vt:lpstr>2.6.2.h.1....</vt:lpstr>
      <vt:lpstr>M.2.6.2.h.1...</vt:lpstr>
      <vt:lpstr>2.6.2.h.1.g</vt:lpstr>
      <vt:lpstr>M2.6.2.h.1.g</vt:lpstr>
      <vt:lpstr>2.6.2.h.1.h</vt:lpstr>
      <vt:lpstr>M2.6.2.h.1.h</vt:lpstr>
      <vt:lpstr>2.6.2.l.1</vt:lpstr>
      <vt:lpstr>M2.6.2.l.1</vt:lpstr>
      <vt:lpstr>M2.6.2.m.1</vt:lpstr>
      <vt:lpstr>C3</vt:lpstr>
      <vt:lpstr>3.2.2.a.1-b.1</vt:lpstr>
      <vt:lpstr>M 3.2.2.a.1-b.1</vt:lpstr>
      <vt:lpstr>3.2.2.c.2</vt:lpstr>
      <vt:lpstr>M.3.2.2.c.2</vt:lpstr>
      <vt:lpstr>3.2.2.e.1</vt:lpstr>
      <vt:lpstr>M3.2.2.e.1</vt:lpstr>
      <vt:lpstr>3.2.2.e.2</vt:lpstr>
      <vt:lpstr>M3.2.2.e.2</vt:lpstr>
      <vt:lpstr>C4</vt:lpstr>
      <vt:lpstr>4.1.1.a.1</vt:lpstr>
      <vt:lpstr>M4.1.1.a.1</vt:lpstr>
      <vt:lpstr>4.1.2.b.1</vt:lpstr>
      <vt:lpstr>M.4.1.2.b.1</vt:lpstr>
      <vt:lpstr>C5</vt:lpstr>
      <vt:lpstr>5.1.1.a.1</vt:lpstr>
      <vt:lpstr>M5.1.1.a</vt:lpstr>
      <vt:lpstr>M5.1.1.b</vt:lpstr>
      <vt:lpstr>5.1.2.a</vt:lpstr>
      <vt:lpstr>M5.1.2.a</vt:lpstr>
      <vt:lpstr>5.1.2.a.1</vt:lpstr>
      <vt:lpstr>M5.1.2.a.1</vt:lpstr>
      <vt:lpstr>5.1.2.b.1</vt:lpstr>
      <vt:lpstr>M5.1.2.b.1</vt:lpstr>
      <vt:lpstr>5.1.2.b.1.b</vt:lpstr>
      <vt:lpstr>M.5.1.2.b.1.b</vt:lpstr>
      <vt:lpstr>5.1.2.1e.1</vt:lpstr>
      <vt:lpstr>M5.1.2.e.1.</vt:lpstr>
      <vt:lpstr>5.1.3.a.1</vt:lpstr>
      <vt:lpstr>M5.1.3.a</vt:lpstr>
      <vt:lpstr>M5.1.3.c</vt:lpstr>
      <vt:lpstr>5.1.5.a.1</vt:lpstr>
      <vt:lpstr>M5.1.5.a</vt:lpstr>
      <vt:lpstr>5.2.2.a.3</vt:lpstr>
      <vt:lpstr>M5.2.2.a.3</vt:lpstr>
      <vt:lpstr>'1.1.1.a.4'!_ftn1</vt:lpstr>
      <vt:lpstr>'1.1.1.a.4'!_ftnref1</vt:lpstr>
      <vt:lpstr>'2.6.1.b.1'!_Toc462750153</vt:lpstr>
      <vt:lpstr>'2.6.1.e.1.d'!Print_Area</vt:lpstr>
      <vt:lpstr>M.2.6.1.h.1.a!Print_Area</vt:lpstr>
      <vt:lpstr>M2.6.2.h.1.b!Print_Area</vt:lpstr>
      <vt:lpstr>M2.6.2.h.1.c!Print_Area</vt:lpstr>
      <vt:lpstr>'2.6.2.e.1.a'!Print_Titles</vt:lpstr>
    </vt:vector>
  </TitlesOfParts>
  <Company>Toshiba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Katherine Gómez Viquez</dc:creator>
  <cp:lastModifiedBy>Vivian Gonzalez J.</cp:lastModifiedBy>
  <dcterms:created xsi:type="dcterms:W3CDTF">2016-02-23T14:01:27Z</dcterms:created>
  <dcterms:modified xsi:type="dcterms:W3CDTF">2017-05-04T16:40:23Z</dcterms:modified>
</cp:coreProperties>
</file>